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hilbu1\Desktop\2020 Crop Budgets\2020 Rice\"/>
    </mc:Choice>
  </mc:AlternateContent>
  <bookViews>
    <workbookView xWindow="480" yWindow="180" windowWidth="18195" windowHeight="11445" tabRatio="880"/>
  </bookViews>
  <sheets>
    <sheet name="Rice Land Tract 1 with PLC" sheetId="47" r:id="rId1"/>
    <sheet name="Returns Graph at Base Yield-1 " sheetId="50" r:id="rId2"/>
    <sheet name="Rice Land Tract 1 without PLC" sheetId="49" r:id="rId3"/>
    <sheet name="Returns Graph at base Yield-2" sheetId="51" r:id="rId4"/>
  </sheets>
  <definedNames>
    <definedName name="_xlnm.Print_Area" localSheetId="0">'Rice Land Tract 1 with PLC'!$A$1:$R$73</definedName>
    <definedName name="_xlnm.Print_Area" localSheetId="2">'Rice Land Tract 1 without PLC'!$A$1:$Q$73</definedName>
  </definedNames>
  <calcPr calcId="152511"/>
</workbook>
</file>

<file path=xl/calcChain.xml><?xml version="1.0" encoding="utf-8"?>
<calcChain xmlns="http://schemas.openxmlformats.org/spreadsheetml/2006/main">
  <c r="U26" i="47" l="1"/>
  <c r="N27" i="47" l="1"/>
  <c r="M27" i="47"/>
  <c r="D60" i="49" l="1"/>
  <c r="C60" i="49" s="1"/>
  <c r="I52" i="49"/>
  <c r="D39" i="49"/>
  <c r="I31" i="49"/>
  <c r="M27" i="49"/>
  <c r="L26" i="49"/>
  <c r="N25" i="49"/>
  <c r="N24" i="49"/>
  <c r="N23" i="49"/>
  <c r="N22" i="49"/>
  <c r="N21" i="49"/>
  <c r="N20" i="49"/>
  <c r="N19" i="49"/>
  <c r="N18" i="49"/>
  <c r="N17" i="49"/>
  <c r="N16" i="49"/>
  <c r="N15" i="49"/>
  <c r="N14" i="49"/>
  <c r="N13" i="49"/>
  <c r="N12" i="49"/>
  <c r="H12" i="49"/>
  <c r="N11" i="49"/>
  <c r="H11" i="49"/>
  <c r="F9" i="49"/>
  <c r="F8" i="49"/>
  <c r="D60" i="47"/>
  <c r="N60" i="47" s="1"/>
  <c r="O60" i="47" s="1"/>
  <c r="I52" i="47"/>
  <c r="J52" i="47" s="1"/>
  <c r="K52" i="47" s="1"/>
  <c r="L52" i="47" s="1"/>
  <c r="M52" i="47" s="1"/>
  <c r="H31" i="49" l="1"/>
  <c r="B33" i="51"/>
  <c r="D2" i="51"/>
  <c r="J31" i="49"/>
  <c r="B34" i="51" s="1"/>
  <c r="B12" i="51"/>
  <c r="D26" i="51"/>
  <c r="D61" i="49"/>
  <c r="C61" i="49" s="1"/>
  <c r="D59" i="49"/>
  <c r="C59" i="49" s="1"/>
  <c r="F16" i="49"/>
  <c r="K31" i="49"/>
  <c r="N27" i="49"/>
  <c r="D38" i="49"/>
  <c r="C39" i="49"/>
  <c r="I39" i="49"/>
  <c r="D40" i="49"/>
  <c r="B13" i="51" s="1"/>
  <c r="J52" i="49"/>
  <c r="H52" i="49"/>
  <c r="G52" i="49" s="1"/>
  <c r="G60" i="49" s="1"/>
  <c r="D31" i="51" s="1"/>
  <c r="I60" i="49"/>
  <c r="D33" i="51" s="1"/>
  <c r="H39" i="49"/>
  <c r="C32" i="51" s="1"/>
  <c r="J39" i="49"/>
  <c r="C34" i="51" s="1"/>
  <c r="J60" i="49"/>
  <c r="D34" i="51" s="1"/>
  <c r="D61" i="47"/>
  <c r="D59" i="47"/>
  <c r="H52" i="47"/>
  <c r="G52" i="47" s="1"/>
  <c r="F52" i="47" s="1"/>
  <c r="E52" i="47" s="1"/>
  <c r="N23" i="47"/>
  <c r="N19" i="47"/>
  <c r="N13" i="47"/>
  <c r="N12" i="47"/>
  <c r="N11" i="47"/>
  <c r="L26" i="47"/>
  <c r="N25" i="47"/>
  <c r="N24" i="47"/>
  <c r="D41" i="49" l="1"/>
  <c r="F52" i="49"/>
  <c r="E52" i="49" s="1"/>
  <c r="E60" i="49" s="1"/>
  <c r="D29" i="51" s="1"/>
  <c r="L31" i="49"/>
  <c r="B36" i="51" s="1"/>
  <c r="B35" i="51"/>
  <c r="G31" i="49"/>
  <c r="G42" i="49" s="1"/>
  <c r="B32" i="51"/>
  <c r="D37" i="49"/>
  <c r="H37" i="49" s="1"/>
  <c r="B11" i="51"/>
  <c r="D42" i="49"/>
  <c r="B14" i="51"/>
  <c r="C33" i="51"/>
  <c r="C12" i="51"/>
  <c r="D58" i="47"/>
  <c r="N59" i="47"/>
  <c r="O59" i="47" s="1"/>
  <c r="D62" i="47"/>
  <c r="N61" i="47"/>
  <c r="O61" i="47" s="1"/>
  <c r="F60" i="49"/>
  <c r="D30" i="51" s="1"/>
  <c r="E59" i="49"/>
  <c r="D62" i="49"/>
  <c r="D63" i="49" s="1"/>
  <c r="D64" i="49" s="1"/>
  <c r="D65" i="49" s="1"/>
  <c r="D66" i="49" s="1"/>
  <c r="I61" i="49"/>
  <c r="I59" i="49"/>
  <c r="D58" i="49"/>
  <c r="H58" i="49" s="1"/>
  <c r="H59" i="49"/>
  <c r="H60" i="49"/>
  <c r="D32" i="51" s="1"/>
  <c r="G61" i="49"/>
  <c r="G59" i="49"/>
  <c r="H61" i="49"/>
  <c r="K39" i="49"/>
  <c r="C35" i="51" s="1"/>
  <c r="M31" i="49"/>
  <c r="L39" i="49"/>
  <c r="C36" i="51" s="1"/>
  <c r="K52" i="49"/>
  <c r="E61" i="49"/>
  <c r="J61" i="49"/>
  <c r="F61" i="49"/>
  <c r="J59" i="49"/>
  <c r="F59" i="49"/>
  <c r="K40" i="49"/>
  <c r="I40" i="49"/>
  <c r="C13" i="51" s="1"/>
  <c r="G40" i="49"/>
  <c r="C40" i="49"/>
  <c r="L40" i="49"/>
  <c r="J40" i="49"/>
  <c r="H40" i="49"/>
  <c r="L41" i="49"/>
  <c r="J41" i="49"/>
  <c r="H41" i="49"/>
  <c r="K41" i="49"/>
  <c r="I41" i="49"/>
  <c r="C14" i="51" s="1"/>
  <c r="G41" i="49"/>
  <c r="C41" i="49"/>
  <c r="K42" i="49"/>
  <c r="I42" i="49"/>
  <c r="C15" i="51" s="1"/>
  <c r="C42" i="49"/>
  <c r="L42" i="49"/>
  <c r="J42" i="49"/>
  <c r="H42" i="49"/>
  <c r="K38" i="49"/>
  <c r="I38" i="49"/>
  <c r="C11" i="51" s="1"/>
  <c r="G38" i="49"/>
  <c r="C38" i="49"/>
  <c r="L38" i="49"/>
  <c r="J38" i="49"/>
  <c r="H38" i="49"/>
  <c r="N22" i="47"/>
  <c r="N21" i="47"/>
  <c r="I37" i="49" l="1"/>
  <c r="C10" i="51" s="1"/>
  <c r="C37" i="49"/>
  <c r="K37" i="49"/>
  <c r="J62" i="49"/>
  <c r="L37" i="49"/>
  <c r="J37" i="49"/>
  <c r="E66" i="49"/>
  <c r="M39" i="49"/>
  <c r="C37" i="51" s="1"/>
  <c r="B37" i="51"/>
  <c r="F31" i="49"/>
  <c r="B31" i="51"/>
  <c r="G39" i="49"/>
  <c r="C31" i="51" s="1"/>
  <c r="G37" i="49"/>
  <c r="I63" i="49"/>
  <c r="C64" i="49"/>
  <c r="F66" i="49"/>
  <c r="J63" i="49"/>
  <c r="H65" i="49"/>
  <c r="F64" i="49"/>
  <c r="I66" i="49"/>
  <c r="G65" i="49"/>
  <c r="G62" i="49"/>
  <c r="D43" i="49"/>
  <c r="M43" i="49" s="1"/>
  <c r="B15" i="51"/>
  <c r="D36" i="49"/>
  <c r="M36" i="49" s="1"/>
  <c r="B10" i="51"/>
  <c r="D57" i="47"/>
  <c r="N58" i="47"/>
  <c r="O58" i="47" s="1"/>
  <c r="D63" i="47"/>
  <c r="N62" i="47"/>
  <c r="O62" i="47" s="1"/>
  <c r="C58" i="49"/>
  <c r="D57" i="49"/>
  <c r="K57" i="49" s="1"/>
  <c r="I58" i="49"/>
  <c r="F58" i="49"/>
  <c r="J65" i="49"/>
  <c r="I65" i="49"/>
  <c r="I62" i="49"/>
  <c r="C63" i="49"/>
  <c r="E64" i="49"/>
  <c r="H64" i="49"/>
  <c r="J66" i="49"/>
  <c r="H66" i="49"/>
  <c r="E58" i="49"/>
  <c r="C65" i="49"/>
  <c r="C62" i="49"/>
  <c r="F62" i="49"/>
  <c r="F63" i="49"/>
  <c r="E63" i="49"/>
  <c r="G64" i="49"/>
  <c r="J64" i="49"/>
  <c r="C66" i="49"/>
  <c r="D67" i="49"/>
  <c r="K67" i="49" s="1"/>
  <c r="G58" i="49"/>
  <c r="F65" i="49"/>
  <c r="E65" i="49"/>
  <c r="E62" i="49"/>
  <c r="H62" i="49"/>
  <c r="H63" i="49"/>
  <c r="G63" i="49"/>
  <c r="I64" i="49"/>
  <c r="G66" i="49"/>
  <c r="J58" i="49"/>
  <c r="M38" i="49"/>
  <c r="M42" i="49"/>
  <c r="M41" i="49"/>
  <c r="M40" i="49"/>
  <c r="M37" i="49"/>
  <c r="L52" i="49"/>
  <c r="K58" i="49"/>
  <c r="K59" i="49"/>
  <c r="K60" i="49"/>
  <c r="D35" i="51" s="1"/>
  <c r="K61" i="49"/>
  <c r="K65" i="49"/>
  <c r="K62" i="49"/>
  <c r="K63" i="49"/>
  <c r="K64" i="49"/>
  <c r="K66" i="49"/>
  <c r="N20" i="47"/>
  <c r="N18" i="47"/>
  <c r="N17" i="47"/>
  <c r="N16" i="47"/>
  <c r="N15" i="47"/>
  <c r="N14" i="47"/>
  <c r="I31" i="47"/>
  <c r="H11" i="47"/>
  <c r="H12" i="47"/>
  <c r="D39" i="47"/>
  <c r="F9" i="47"/>
  <c r="F8" i="47"/>
  <c r="E31" i="49" l="1"/>
  <c r="B30" i="51"/>
  <c r="F39" i="49"/>
  <c r="F42" i="49"/>
  <c r="D15" i="51" s="1"/>
  <c r="F38" i="49"/>
  <c r="D11" i="51" s="1"/>
  <c r="F41" i="49"/>
  <c r="D14" i="51" s="1"/>
  <c r="F37" i="49"/>
  <c r="D10" i="51" s="1"/>
  <c r="F40" i="49"/>
  <c r="D13" i="51" s="1"/>
  <c r="D2" i="50"/>
  <c r="B33" i="50"/>
  <c r="B9" i="51"/>
  <c r="C36" i="49"/>
  <c r="K36" i="49"/>
  <c r="J36" i="49"/>
  <c r="E36" i="49"/>
  <c r="F36" i="49"/>
  <c r="D9" i="51" s="1"/>
  <c r="H36" i="49"/>
  <c r="L36" i="49"/>
  <c r="I36" i="49"/>
  <c r="C9" i="51" s="1"/>
  <c r="G36" i="49"/>
  <c r="D35" i="49"/>
  <c r="D44" i="49"/>
  <c r="B16" i="51"/>
  <c r="G43" i="49"/>
  <c r="E43" i="49"/>
  <c r="J43" i="49"/>
  <c r="L43" i="49"/>
  <c r="C43" i="49"/>
  <c r="H43" i="49"/>
  <c r="F43" i="49"/>
  <c r="D16" i="51" s="1"/>
  <c r="K43" i="49"/>
  <c r="I43" i="49"/>
  <c r="C16" i="51" s="1"/>
  <c r="B12" i="50"/>
  <c r="D26" i="50"/>
  <c r="N39" i="47"/>
  <c r="O39" i="47" s="1"/>
  <c r="D56" i="47"/>
  <c r="N57" i="47"/>
  <c r="O57" i="47" s="1"/>
  <c r="D64" i="47"/>
  <c r="N63" i="47"/>
  <c r="O63" i="47" s="1"/>
  <c r="I67" i="49"/>
  <c r="J67" i="49"/>
  <c r="G67" i="49"/>
  <c r="H67" i="49"/>
  <c r="E67" i="49"/>
  <c r="F67" i="49"/>
  <c r="C67" i="49"/>
  <c r="D56" i="49"/>
  <c r="E57" i="49"/>
  <c r="I57" i="49"/>
  <c r="C57" i="49"/>
  <c r="H57" i="49"/>
  <c r="J57" i="49"/>
  <c r="G57" i="49"/>
  <c r="F57" i="49"/>
  <c r="M52" i="49"/>
  <c r="L56" i="49"/>
  <c r="L58" i="49"/>
  <c r="L60" i="49"/>
  <c r="D36" i="51" s="1"/>
  <c r="L57" i="49"/>
  <c r="L59" i="49"/>
  <c r="L61" i="49"/>
  <c r="L66" i="49"/>
  <c r="L64" i="49"/>
  <c r="L67" i="49"/>
  <c r="L63" i="49"/>
  <c r="L62" i="49"/>
  <c r="L65" i="49"/>
  <c r="D40" i="47"/>
  <c r="B13" i="50" s="1"/>
  <c r="D38" i="47"/>
  <c r="B11" i="50" s="1"/>
  <c r="H31" i="47"/>
  <c r="J31" i="47"/>
  <c r="C39" i="47"/>
  <c r="I60" i="47"/>
  <c r="D33" i="50" s="1"/>
  <c r="C30" i="51" l="1"/>
  <c r="D12" i="51"/>
  <c r="B29" i="51"/>
  <c r="E39" i="49"/>
  <c r="C29" i="51" s="1"/>
  <c r="E40" i="49"/>
  <c r="E37" i="49"/>
  <c r="E42" i="49"/>
  <c r="E38" i="49"/>
  <c r="E41" i="49"/>
  <c r="K31" i="47"/>
  <c r="B34" i="50"/>
  <c r="G31" i="47"/>
  <c r="B32" i="50"/>
  <c r="D45" i="49"/>
  <c r="B17" i="51"/>
  <c r="L44" i="49"/>
  <c r="G44" i="49"/>
  <c r="J44" i="49"/>
  <c r="K44" i="49"/>
  <c r="F44" i="49"/>
  <c r="D17" i="51" s="1"/>
  <c r="E44" i="49"/>
  <c r="H44" i="49"/>
  <c r="I44" i="49"/>
  <c r="C17" i="51" s="1"/>
  <c r="C44" i="49"/>
  <c r="M44" i="49"/>
  <c r="B8" i="51"/>
  <c r="E35" i="49"/>
  <c r="J35" i="49"/>
  <c r="I35" i="49"/>
  <c r="C8" i="51" s="1"/>
  <c r="F35" i="49"/>
  <c r="D8" i="51" s="1"/>
  <c r="D34" i="49"/>
  <c r="K35" i="49"/>
  <c r="L35" i="49"/>
  <c r="G35" i="49"/>
  <c r="H35" i="49"/>
  <c r="C35" i="49"/>
  <c r="M35" i="49"/>
  <c r="I39" i="47"/>
  <c r="H39" i="47"/>
  <c r="C32" i="50" s="1"/>
  <c r="J39" i="47"/>
  <c r="C34" i="50" s="1"/>
  <c r="G39" i="47"/>
  <c r="C31" i="50" s="1"/>
  <c r="K39" i="47"/>
  <c r="C35" i="50" s="1"/>
  <c r="N40" i="47"/>
  <c r="O40" i="47" s="1"/>
  <c r="J40" i="47"/>
  <c r="C40" i="47"/>
  <c r="D65" i="47"/>
  <c r="N64" i="47"/>
  <c r="O64" i="47" s="1"/>
  <c r="D37" i="47"/>
  <c r="B10" i="50" s="1"/>
  <c r="N38" i="47"/>
  <c r="O38" i="47" s="1"/>
  <c r="D41" i="47"/>
  <c r="B14" i="50" s="1"/>
  <c r="D55" i="47"/>
  <c r="N56" i="47"/>
  <c r="O56" i="47" s="1"/>
  <c r="D55" i="49"/>
  <c r="I56" i="49"/>
  <c r="C56" i="49"/>
  <c r="F56" i="49"/>
  <c r="J56" i="49"/>
  <c r="H56" i="49"/>
  <c r="G56" i="49"/>
  <c r="E56" i="49"/>
  <c r="K56" i="49"/>
  <c r="M59" i="49"/>
  <c r="M57" i="49"/>
  <c r="M61" i="49"/>
  <c r="M66" i="49"/>
  <c r="M58" i="49"/>
  <c r="M64" i="49"/>
  <c r="M67" i="49"/>
  <c r="M63" i="49"/>
  <c r="M60" i="49"/>
  <c r="D37" i="51" s="1"/>
  <c r="M56" i="49"/>
  <c r="M62" i="49"/>
  <c r="M65" i="49"/>
  <c r="H60" i="47"/>
  <c r="D32" i="50" s="1"/>
  <c r="K60" i="47"/>
  <c r="D35" i="50" s="1"/>
  <c r="J60" i="47"/>
  <c r="D34" i="50" s="1"/>
  <c r="I61" i="47"/>
  <c r="C60" i="47"/>
  <c r="C38" i="47"/>
  <c r="I59" i="47"/>
  <c r="F31" i="47" l="1"/>
  <c r="B31" i="50"/>
  <c r="L31" i="47"/>
  <c r="B35" i="50"/>
  <c r="B7" i="51"/>
  <c r="F34" i="49"/>
  <c r="D7" i="51" s="1"/>
  <c r="D33" i="49"/>
  <c r="K34" i="49"/>
  <c r="I34" i="49"/>
  <c r="C7" i="51" s="1"/>
  <c r="C34" i="49"/>
  <c r="J34" i="49"/>
  <c r="H34" i="49"/>
  <c r="G34" i="49"/>
  <c r="L34" i="49"/>
  <c r="M34" i="49"/>
  <c r="E34" i="49"/>
  <c r="B18" i="51"/>
  <c r="G45" i="49"/>
  <c r="J45" i="49"/>
  <c r="C45" i="49"/>
  <c r="F45" i="49"/>
  <c r="D18" i="51" s="1"/>
  <c r="D46" i="49"/>
  <c r="K45" i="49"/>
  <c r="L45" i="49"/>
  <c r="H45" i="49"/>
  <c r="I45" i="49"/>
  <c r="C18" i="51" s="1"/>
  <c r="E45" i="49"/>
  <c r="M45" i="49"/>
  <c r="C12" i="50"/>
  <c r="C33" i="50"/>
  <c r="G40" i="47"/>
  <c r="L40" i="47"/>
  <c r="F40" i="47"/>
  <c r="D13" i="50" s="1"/>
  <c r="G38" i="47"/>
  <c r="F38" i="47"/>
  <c r="D11" i="50" s="1"/>
  <c r="I40" i="47"/>
  <c r="C13" i="50" s="1"/>
  <c r="J38" i="47"/>
  <c r="I38" i="47"/>
  <c r="C11" i="50" s="1"/>
  <c r="H38" i="47"/>
  <c r="L38" i="47"/>
  <c r="K38" i="47"/>
  <c r="D36" i="47"/>
  <c r="B9" i="50" s="1"/>
  <c r="N37" i="47"/>
  <c r="O37" i="47" s="1"/>
  <c r="D54" i="47"/>
  <c r="N55" i="47"/>
  <c r="O55" i="47" s="1"/>
  <c r="D66" i="47"/>
  <c r="N65" i="47"/>
  <c r="O65" i="47" s="1"/>
  <c r="K40" i="47"/>
  <c r="H40" i="47"/>
  <c r="D42" i="47"/>
  <c r="B15" i="50" s="1"/>
  <c r="N41" i="47"/>
  <c r="O41" i="47" s="1"/>
  <c r="C41" i="47"/>
  <c r="D54" i="49"/>
  <c r="I55" i="49"/>
  <c r="C55" i="49"/>
  <c r="J55" i="49"/>
  <c r="E55" i="49"/>
  <c r="H55" i="49"/>
  <c r="F55" i="49"/>
  <c r="G55" i="49"/>
  <c r="K55" i="49"/>
  <c r="L55" i="49"/>
  <c r="M55" i="49"/>
  <c r="J59" i="47"/>
  <c r="K59" i="47"/>
  <c r="H59" i="47"/>
  <c r="J61" i="47"/>
  <c r="K61" i="47"/>
  <c r="H61" i="47"/>
  <c r="L61" i="47"/>
  <c r="L59" i="47"/>
  <c r="L60" i="47"/>
  <c r="D36" i="50" s="1"/>
  <c r="G60" i="47"/>
  <c r="D31" i="50" s="1"/>
  <c r="G61" i="47"/>
  <c r="G59" i="47"/>
  <c r="L58" i="47"/>
  <c r="C59" i="47"/>
  <c r="C37" i="47"/>
  <c r="L62" i="47"/>
  <c r="C61" i="47"/>
  <c r="M31" i="47" l="1"/>
  <c r="M37" i="47" s="1"/>
  <c r="B36" i="50"/>
  <c r="L39" i="47"/>
  <c r="C36" i="50" s="1"/>
  <c r="E31" i="47"/>
  <c r="B30" i="50"/>
  <c r="F39" i="47"/>
  <c r="G41" i="47"/>
  <c r="B6" i="51"/>
  <c r="L33" i="49"/>
  <c r="K33" i="49"/>
  <c r="J33" i="49"/>
  <c r="F33" i="49"/>
  <c r="D6" i="51" s="1"/>
  <c r="C33" i="49"/>
  <c r="H33" i="49"/>
  <c r="D32" i="49"/>
  <c r="G33" i="49"/>
  <c r="E33" i="49"/>
  <c r="I33" i="49"/>
  <c r="C6" i="51" s="1"/>
  <c r="M33" i="49"/>
  <c r="I46" i="49"/>
  <c r="C19" i="51" s="1"/>
  <c r="B19" i="51"/>
  <c r="L46" i="49"/>
  <c r="C46" i="49"/>
  <c r="H46" i="49"/>
  <c r="G46" i="49"/>
  <c r="M46" i="49"/>
  <c r="F46" i="49"/>
  <c r="D19" i="51" s="1"/>
  <c r="J46" i="49"/>
  <c r="E46" i="49"/>
  <c r="K46" i="49"/>
  <c r="F41" i="47"/>
  <c r="D14" i="50" s="1"/>
  <c r="J41" i="47"/>
  <c r="L41" i="47"/>
  <c r="I41" i="47"/>
  <c r="C14" i="50" s="1"/>
  <c r="K41" i="47"/>
  <c r="E37" i="47"/>
  <c r="H41" i="47"/>
  <c r="E41" i="47"/>
  <c r="H37" i="47"/>
  <c r="D43" i="47"/>
  <c r="N42" i="47"/>
  <c r="O42" i="47" s="1"/>
  <c r="D67" i="47"/>
  <c r="N67" i="47" s="1"/>
  <c r="O67" i="47" s="1"/>
  <c r="N66" i="47"/>
  <c r="O66" i="47" s="1"/>
  <c r="C42" i="47"/>
  <c r="K37" i="47"/>
  <c r="D35" i="47"/>
  <c r="B8" i="50" s="1"/>
  <c r="N36" i="47"/>
  <c r="O36" i="47" s="1"/>
  <c r="D53" i="47"/>
  <c r="N53" i="47" s="1"/>
  <c r="O53" i="47" s="1"/>
  <c r="N54" i="47"/>
  <c r="O54" i="47" s="1"/>
  <c r="G37" i="47"/>
  <c r="J37" i="47"/>
  <c r="F37" i="47"/>
  <c r="D10" i="50" s="1"/>
  <c r="I37" i="47"/>
  <c r="C10" i="50" s="1"/>
  <c r="L37" i="47"/>
  <c r="I54" i="49"/>
  <c r="H54" i="49"/>
  <c r="E54" i="49"/>
  <c r="G54" i="49"/>
  <c r="J54" i="49"/>
  <c r="D53" i="49"/>
  <c r="F54" i="49"/>
  <c r="C54" i="49"/>
  <c r="K54" i="49"/>
  <c r="L54" i="49"/>
  <c r="M54" i="49"/>
  <c r="G62" i="47"/>
  <c r="I62" i="47"/>
  <c r="K62" i="47"/>
  <c r="H62" i="47"/>
  <c r="J62" i="47"/>
  <c r="I58" i="47"/>
  <c r="H58" i="47"/>
  <c r="K58" i="47"/>
  <c r="J58" i="47"/>
  <c r="G58" i="47"/>
  <c r="M62" i="47"/>
  <c r="M60" i="47"/>
  <c r="D37" i="50" s="1"/>
  <c r="M58" i="47"/>
  <c r="M61" i="47"/>
  <c r="M59" i="47"/>
  <c r="F61" i="47"/>
  <c r="F62" i="47"/>
  <c r="F60" i="47"/>
  <c r="D30" i="50" s="1"/>
  <c r="F58" i="47"/>
  <c r="F59" i="47"/>
  <c r="C62" i="47"/>
  <c r="C36" i="47"/>
  <c r="F57" i="47"/>
  <c r="C58" i="47"/>
  <c r="D12" i="50" l="1"/>
  <c r="C30" i="50"/>
  <c r="B37" i="50"/>
  <c r="M39" i="47"/>
  <c r="C37" i="50" s="1"/>
  <c r="M40" i="47"/>
  <c r="M38" i="47"/>
  <c r="B29" i="50"/>
  <c r="E39" i="47"/>
  <c r="C29" i="50" s="1"/>
  <c r="E40" i="47"/>
  <c r="E38" i="47"/>
  <c r="M41" i="47"/>
  <c r="B5" i="51"/>
  <c r="H32" i="49"/>
  <c r="L32" i="49"/>
  <c r="K32" i="49"/>
  <c r="J32" i="49"/>
  <c r="E32" i="49"/>
  <c r="G32" i="49"/>
  <c r="F32" i="49"/>
  <c r="D5" i="51" s="1"/>
  <c r="C32" i="49"/>
  <c r="M32" i="49"/>
  <c r="I32" i="49"/>
  <c r="C5" i="51" s="1"/>
  <c r="C43" i="47"/>
  <c r="B16" i="50"/>
  <c r="J36" i="47"/>
  <c r="M36" i="47"/>
  <c r="G42" i="47"/>
  <c r="E42" i="47"/>
  <c r="L36" i="47"/>
  <c r="G36" i="47"/>
  <c r="D34" i="47"/>
  <c r="N35" i="47"/>
  <c r="O35" i="47" s="1"/>
  <c r="L42" i="47"/>
  <c r="M42" i="47"/>
  <c r="D44" i="47"/>
  <c r="N43" i="47"/>
  <c r="O43" i="47" s="1"/>
  <c r="I43" i="47"/>
  <c r="C16" i="50" s="1"/>
  <c r="E43" i="47"/>
  <c r="E36" i="47"/>
  <c r="H36" i="47"/>
  <c r="F42" i="47"/>
  <c r="D15" i="50" s="1"/>
  <c r="K42" i="47"/>
  <c r="I36" i="47"/>
  <c r="C9" i="50" s="1"/>
  <c r="F36" i="47"/>
  <c r="D9" i="50" s="1"/>
  <c r="K36" i="47"/>
  <c r="I42" i="47"/>
  <c r="C15" i="50" s="1"/>
  <c r="J42" i="47"/>
  <c r="H42" i="47"/>
  <c r="J53" i="49"/>
  <c r="C53" i="49"/>
  <c r="E53" i="49"/>
  <c r="L53" i="49"/>
  <c r="H53" i="49"/>
  <c r="K53" i="49"/>
  <c r="F53" i="49"/>
  <c r="G53" i="49"/>
  <c r="I53" i="49"/>
  <c r="M53" i="49"/>
  <c r="M57" i="47"/>
  <c r="I57" i="47"/>
  <c r="H57" i="47"/>
  <c r="K57" i="47"/>
  <c r="J57" i="47"/>
  <c r="L57" i="47"/>
  <c r="G57" i="47"/>
  <c r="I63" i="47"/>
  <c r="H63" i="47"/>
  <c r="K63" i="47"/>
  <c r="J63" i="47"/>
  <c r="G63" i="47"/>
  <c r="L63" i="47"/>
  <c r="F63" i="47"/>
  <c r="M63" i="47"/>
  <c r="E63" i="47"/>
  <c r="E59" i="47"/>
  <c r="E62" i="47"/>
  <c r="E60" i="47"/>
  <c r="D29" i="50" s="1"/>
  <c r="E58" i="47"/>
  <c r="E61" i="47"/>
  <c r="E57" i="47"/>
  <c r="C57" i="47"/>
  <c r="C35" i="47"/>
  <c r="C63" i="47"/>
  <c r="B7" i="50" l="1"/>
  <c r="C44" i="47"/>
  <c r="B17" i="50"/>
  <c r="F43" i="47"/>
  <c r="D16" i="50" s="1"/>
  <c r="M35" i="47"/>
  <c r="H35" i="47"/>
  <c r="L35" i="47"/>
  <c r="K43" i="47"/>
  <c r="K35" i="47"/>
  <c r="G35" i="47"/>
  <c r="G43" i="47"/>
  <c r="E35" i="47"/>
  <c r="I35" i="47"/>
  <c r="C8" i="50" s="1"/>
  <c r="M43" i="47"/>
  <c r="J43" i="47"/>
  <c r="D45" i="47"/>
  <c r="N44" i="47"/>
  <c r="O44" i="47" s="1"/>
  <c r="H43" i="47"/>
  <c r="L43" i="47"/>
  <c r="F35" i="47"/>
  <c r="D8" i="50" s="1"/>
  <c r="J35" i="47"/>
  <c r="D33" i="47"/>
  <c r="B6" i="50" s="1"/>
  <c r="N34" i="47"/>
  <c r="O34" i="47" s="1"/>
  <c r="I64" i="47"/>
  <c r="J64" i="47"/>
  <c r="H64" i="47"/>
  <c r="K64" i="47"/>
  <c r="L64" i="47"/>
  <c r="G64" i="47"/>
  <c r="M64" i="47"/>
  <c r="F64" i="47"/>
  <c r="I56" i="47"/>
  <c r="H56" i="47"/>
  <c r="J56" i="47"/>
  <c r="K56" i="47"/>
  <c r="L56" i="47"/>
  <c r="G56" i="47"/>
  <c r="M56" i="47"/>
  <c r="F56" i="47"/>
  <c r="E56" i="47"/>
  <c r="E64" i="47"/>
  <c r="C64" i="47"/>
  <c r="C34" i="47"/>
  <c r="C56" i="47"/>
  <c r="E34" i="47" l="1"/>
  <c r="C45" i="47"/>
  <c r="B18" i="50"/>
  <c r="K44" i="47"/>
  <c r="L44" i="47"/>
  <c r="M44" i="47"/>
  <c r="L34" i="47"/>
  <c r="J34" i="47"/>
  <c r="F34" i="47"/>
  <c r="D7" i="50" s="1"/>
  <c r="F44" i="47"/>
  <c r="D17" i="50" s="1"/>
  <c r="K34" i="47"/>
  <c r="H34" i="47"/>
  <c r="J44" i="47"/>
  <c r="I34" i="47"/>
  <c r="C7" i="50" s="1"/>
  <c r="M34" i="47"/>
  <c r="G34" i="47"/>
  <c r="E44" i="47"/>
  <c r="H44" i="47"/>
  <c r="D32" i="47"/>
  <c r="N33" i="47"/>
  <c r="O33" i="47" s="1"/>
  <c r="I44" i="47"/>
  <c r="C17" i="50" s="1"/>
  <c r="G44" i="47"/>
  <c r="D46" i="47"/>
  <c r="B19" i="50" s="1"/>
  <c r="N45" i="47"/>
  <c r="O45" i="47" s="1"/>
  <c r="I55" i="47"/>
  <c r="H55" i="47"/>
  <c r="K55" i="47"/>
  <c r="J55" i="47"/>
  <c r="G55" i="47"/>
  <c r="L55" i="47"/>
  <c r="M55" i="47"/>
  <c r="F55" i="47"/>
  <c r="E55" i="47"/>
  <c r="I65" i="47"/>
  <c r="H65" i="47"/>
  <c r="K65" i="47"/>
  <c r="J65" i="47"/>
  <c r="L65" i="47"/>
  <c r="G65" i="47"/>
  <c r="M65" i="47"/>
  <c r="F65" i="47"/>
  <c r="E65" i="47"/>
  <c r="C55" i="47"/>
  <c r="C33" i="47"/>
  <c r="C65" i="47"/>
  <c r="N32" i="47" l="1"/>
  <c r="L32" i="47" s="1"/>
  <c r="B5" i="50"/>
  <c r="E45" i="47"/>
  <c r="H45" i="47"/>
  <c r="J33" i="47"/>
  <c r="K33" i="47"/>
  <c r="M45" i="47"/>
  <c r="K45" i="47"/>
  <c r="G45" i="47"/>
  <c r="F45" i="47"/>
  <c r="D18" i="50" s="1"/>
  <c r="I45" i="47"/>
  <c r="C18" i="50" s="1"/>
  <c r="J45" i="47"/>
  <c r="L45" i="47"/>
  <c r="N46" i="47"/>
  <c r="O46" i="47" s="1"/>
  <c r="I46" i="47"/>
  <c r="C19" i="50" s="1"/>
  <c r="J46" i="47"/>
  <c r="I33" i="47"/>
  <c r="C6" i="50" s="1"/>
  <c r="E33" i="47"/>
  <c r="F33" i="47"/>
  <c r="D6" i="50" s="1"/>
  <c r="M33" i="47"/>
  <c r="C46" i="47"/>
  <c r="H33" i="47"/>
  <c r="L33" i="47"/>
  <c r="G33" i="47"/>
  <c r="I54" i="47"/>
  <c r="K54" i="47"/>
  <c r="H54" i="47"/>
  <c r="J54" i="47"/>
  <c r="L54" i="47"/>
  <c r="G54" i="47"/>
  <c r="M54" i="47"/>
  <c r="F54" i="47"/>
  <c r="E54" i="47"/>
  <c r="I66" i="47"/>
  <c r="H66" i="47"/>
  <c r="K66" i="47"/>
  <c r="J66" i="47"/>
  <c r="G66" i="47"/>
  <c r="L66" i="47"/>
  <c r="M66" i="47"/>
  <c r="F66" i="47"/>
  <c r="E66" i="47"/>
  <c r="C32" i="47"/>
  <c r="C66" i="47"/>
  <c r="C54" i="47"/>
  <c r="H46" i="47" l="1"/>
  <c r="E46" i="47"/>
  <c r="J32" i="47"/>
  <c r="F46" i="47"/>
  <c r="D19" i="50" s="1"/>
  <c r="E53" i="47"/>
  <c r="O32" i="47"/>
  <c r="M32" i="47"/>
  <c r="F32" i="47"/>
  <c r="D5" i="50" s="1"/>
  <c r="E32" i="47"/>
  <c r="I32" i="47"/>
  <c r="C5" i="50" s="1"/>
  <c r="H32" i="47"/>
  <c r="G46" i="47"/>
  <c r="L46" i="47"/>
  <c r="K32" i="47"/>
  <c r="G32" i="47"/>
  <c r="M46" i="47"/>
  <c r="K46" i="47"/>
  <c r="H53" i="47"/>
  <c r="F53" i="47"/>
  <c r="I53" i="47"/>
  <c r="K53" i="47"/>
  <c r="J53" i="47"/>
  <c r="L53" i="47"/>
  <c r="G53" i="47"/>
  <c r="M53" i="47"/>
  <c r="I67" i="47"/>
  <c r="H67" i="47"/>
  <c r="K67" i="47"/>
  <c r="J67" i="47"/>
  <c r="G67" i="47"/>
  <c r="L67" i="47"/>
  <c r="M67" i="47"/>
  <c r="F67" i="47"/>
  <c r="E67" i="47"/>
  <c r="C53" i="47"/>
  <c r="C67" i="47"/>
</calcChain>
</file>

<file path=xl/sharedStrings.xml><?xml version="1.0" encoding="utf-8"?>
<sst xmlns="http://schemas.openxmlformats.org/spreadsheetml/2006/main" count="181" uniqueCount="83">
  <si>
    <t>per acre</t>
  </si>
  <si>
    <t>crop share</t>
  </si>
  <si>
    <t>Rice Yield (lbs/acre)</t>
  </si>
  <si>
    <t>($/cwt.)</t>
  </si>
  <si>
    <t>Rice Share Rent =</t>
  </si>
  <si>
    <t>Rice Cash Rent =</t>
  </si>
  <si>
    <t>Expected Rice Yield =</t>
  </si>
  <si>
    <t>$/cwt.</t>
  </si>
  <si>
    <t>lbs./acre</t>
  </si>
  <si>
    <t>per barrel</t>
  </si>
  <si>
    <t>barrels/acre</t>
  </si>
  <si>
    <t>(dry yield basis)</t>
  </si>
  <si>
    <t>Custom</t>
  </si>
  <si>
    <t>Fertilizer</t>
  </si>
  <si>
    <t>Herbicides</t>
  </si>
  <si>
    <t>Seed</t>
  </si>
  <si>
    <t>Labor</t>
  </si>
  <si>
    <t>Fuel &amp; Repairs</t>
  </si>
  <si>
    <t>Irrigation Pumping</t>
  </si>
  <si>
    <t>Other Variable Costs</t>
  </si>
  <si>
    <t>Rice Drying Charge</t>
  </si>
  <si>
    <t>Rice Hauling Charge</t>
  </si>
  <si>
    <t>per planted acre</t>
  </si>
  <si>
    <t>only under crop share arrangements; no payment share under cash leases)</t>
  </si>
  <si>
    <t>Cell values in blue for price, yield, costs, and other factors can be changed by the user.</t>
  </si>
  <si>
    <t>Positive net return values are highlighted in yellow.</t>
  </si>
  <si>
    <t>per cwt.</t>
  </si>
  <si>
    <t>($/bbl)</t>
  </si>
  <si>
    <t>Rice Market Price</t>
  </si>
  <si>
    <t>Department of Agricultural Economics and Agribusiness, LSU Agricultural Center</t>
  </si>
  <si>
    <t>Landlord</t>
  </si>
  <si>
    <t>Grower</t>
  </si>
  <si>
    <t>Percent of Costs Paid By:</t>
  </si>
  <si>
    <t>Land Tract Name/Number =</t>
  </si>
  <si>
    <t>Rice Land Tract No. 1</t>
  </si>
  <si>
    <t>(Assumption that any govt. program payments are shared with landlord</t>
  </si>
  <si>
    <t>per planted rice acre</t>
  </si>
  <si>
    <t>Rice Farm Program Payment =</t>
  </si>
  <si>
    <t>Values in the table represent net returns above specified costs per planted rice acre.</t>
  </si>
  <si>
    <t>Estimation of Rice Grower and Landlord Net Returns Above Specified Costs per Planted Rice Acre</t>
  </si>
  <si>
    <t>Estimated Grower Net Returns Above Specified Costs Per Planted Rice Acre</t>
  </si>
  <si>
    <t>Estimated Landlord Net Returns Above Specified Costs Per Planted Rice Acre</t>
  </si>
  <si>
    <t>Fungicides, Insecticides</t>
  </si>
  <si>
    <t>To enter alternate charges for drying and/or hauling, enter zero values</t>
  </si>
  <si>
    <t>in the cells above and enter a cost per acre in the cost table to the right</t>
  </si>
  <si>
    <t>Fixed Costs</t>
  </si>
  <si>
    <t>Overhead Costs</t>
  </si>
  <si>
    <t>Other Costs</t>
  </si>
  <si>
    <t>Total Specified Costs</t>
  </si>
  <si>
    <t>and the landlord for their proportionate crop shares.</t>
  </si>
  <si>
    <t>Drying and hauling rates entered below will be charged to the grower</t>
  </si>
  <si>
    <t>Costs Per Planted Acre</t>
  </si>
  <si>
    <t>Projected Rice Production</t>
  </si>
  <si>
    <t>Proportionate total specified costs =&gt;</t>
  </si>
  <si>
    <t>Land Tract name or number</t>
  </si>
  <si>
    <t>lbs./program acre</t>
  </si>
  <si>
    <t>Updated Rice Program Yield =</t>
  </si>
  <si>
    <t>(Farm program payments are shared with landlord only for crop share</t>
  </si>
  <si>
    <t>lease arrangements; no payment share under cash leases)</t>
  </si>
  <si>
    <t>Price Loss Coverage (PLC) Reference Price =</t>
  </si>
  <si>
    <t>Rice Acres Planted on this tract =</t>
  </si>
  <si>
    <t>Total Rice Base Acres on this tract =</t>
  </si>
  <si>
    <t>planted acres</t>
  </si>
  <si>
    <t>rice base acres</t>
  </si>
  <si>
    <t>($/cwt)</t>
  </si>
  <si>
    <t>PLC Program</t>
  </si>
  <si>
    <t>Payment Rate</t>
  </si>
  <si>
    <t>Net return estimates include Price Loss Coverage Program payments on 85% of rice base acres</t>
  </si>
  <si>
    <t>Values in the table represent net returns above specified costs per planted rice acre.  Positive net return values are highlighted in yellow.</t>
  </si>
  <si>
    <t>Expected Rice Price (MYA) =</t>
  </si>
  <si>
    <t>Expected Rice Price Received =</t>
  </si>
  <si>
    <t>Price ($/cwt)</t>
  </si>
  <si>
    <t>GRW</t>
  </si>
  <si>
    <t>LLD</t>
  </si>
  <si>
    <t>GRW Returns  ($/ac)</t>
  </si>
  <si>
    <t>LLD Returns ($/ac)</t>
  </si>
  <si>
    <t>Base Yield of</t>
  </si>
  <si>
    <t>Cell values are referenced from the previous worksheet. Graph results will adjust subject to the input parameters.</t>
  </si>
  <si>
    <t>Base Price of</t>
  </si>
  <si>
    <t>Yield (cwt/ac)</t>
  </si>
  <si>
    <t>Developed by Michael Deliberto</t>
  </si>
  <si>
    <t>12/18/19</t>
  </si>
  <si>
    <t>Estimated Rice Net Returns With the "Price Loss Coverage (PLC) Program" in the 2018 Farm 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</si>
</sst>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"/>
    <numFmt numFmtId="165" formatCode="&quot;$&quot;#,##0"/>
    <numFmt numFmtId="166" formatCode="0.0"/>
  </numFmts>
  <fonts count="2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4"/>
      <color rgb="FF0000CC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D8D85A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/>
    </xf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right"/>
    </xf>
    <xf numFmtId="164" fontId="3" fillId="2" borderId="0" xfId="0" applyNumberFormat="1" applyFont="1" applyFill="1" applyBorder="1"/>
    <xf numFmtId="164" fontId="2" fillId="2" borderId="0" xfId="0" applyNumberFormat="1" applyFont="1" applyFill="1" applyBorder="1"/>
    <xf numFmtId="2" fontId="1" fillId="2" borderId="0" xfId="0" applyNumberFormat="1" applyFont="1" applyFill="1" applyBorder="1"/>
    <xf numFmtId="3" fontId="1" fillId="2" borderId="0" xfId="0" applyNumberFormat="1" applyFont="1" applyFill="1" applyBorder="1"/>
    <xf numFmtId="165" fontId="5" fillId="2" borderId="0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2" borderId="4" xfId="0" applyFont="1" applyFill="1" applyBorder="1"/>
    <xf numFmtId="0" fontId="0" fillId="2" borderId="5" xfId="0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2" borderId="8" xfId="0" applyFill="1" applyBorder="1"/>
    <xf numFmtId="0" fontId="1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2" borderId="2" xfId="0" applyFont="1" applyFill="1" applyBorder="1" applyAlignment="1">
      <alignment horizontal="center"/>
    </xf>
    <xf numFmtId="0" fontId="8" fillId="2" borderId="7" xfId="0" applyFont="1" applyFill="1" applyBorder="1"/>
    <xf numFmtId="165" fontId="3" fillId="2" borderId="0" xfId="0" applyNumberFormat="1" applyFont="1" applyFill="1" applyBorder="1"/>
    <xf numFmtId="3" fontId="3" fillId="2" borderId="0" xfId="0" applyNumberFormat="1" applyFont="1" applyFill="1" applyBorder="1"/>
    <xf numFmtId="9" fontId="3" fillId="2" borderId="0" xfId="0" applyNumberFormat="1" applyFont="1" applyFill="1" applyBorder="1"/>
    <xf numFmtId="3" fontId="2" fillId="2" borderId="0" xfId="0" applyNumberFormat="1" applyFont="1" applyFill="1" applyBorder="1"/>
    <xf numFmtId="165" fontId="2" fillId="2" borderId="0" xfId="0" applyNumberFormat="1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right"/>
    </xf>
    <xf numFmtId="164" fontId="1" fillId="2" borderId="0" xfId="0" applyNumberFormat="1" applyFont="1" applyFill="1" applyBorder="1"/>
    <xf numFmtId="166" fontId="1" fillId="2" borderId="0" xfId="0" applyNumberFormat="1" applyFont="1" applyFill="1" applyBorder="1"/>
    <xf numFmtId="0" fontId="11" fillId="2" borderId="0" xfId="0" quotePrefix="1" applyFont="1" applyFill="1" applyBorder="1" applyAlignment="1">
      <alignment horizontal="right"/>
    </xf>
    <xf numFmtId="165" fontId="3" fillId="2" borderId="9" xfId="0" applyNumberFormat="1" applyFont="1" applyFill="1" applyBorder="1"/>
    <xf numFmtId="0" fontId="11" fillId="2" borderId="0" xfId="0" quotePrefix="1" applyFont="1" applyFill="1" applyBorder="1" applyAlignment="1">
      <alignment horizontal="left"/>
    </xf>
    <xf numFmtId="0" fontId="10" fillId="2" borderId="0" xfId="0" applyFont="1" applyFill="1" applyBorder="1"/>
    <xf numFmtId="0" fontId="12" fillId="0" borderId="0" xfId="0" applyFont="1"/>
    <xf numFmtId="164" fontId="7" fillId="2" borderId="4" xfId="0" applyNumberFormat="1" applyFont="1" applyFill="1" applyBorder="1"/>
    <xf numFmtId="0" fontId="13" fillId="2" borderId="4" xfId="0" applyFont="1" applyFill="1" applyBorder="1" applyAlignment="1">
      <alignment horizontal="right"/>
    </xf>
    <xf numFmtId="0" fontId="2" fillId="2" borderId="0" xfId="0" applyNumberFormat="1" applyFont="1" applyFill="1" applyBorder="1"/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165" fontId="1" fillId="0" borderId="1" xfId="0" applyNumberFormat="1" applyFont="1" applyFill="1" applyBorder="1"/>
    <xf numFmtId="165" fontId="1" fillId="0" borderId="0" xfId="0" applyNumberFormat="1" applyFont="1" applyFill="1" applyBorder="1"/>
    <xf numFmtId="165" fontId="1" fillId="0" borderId="4" xfId="0" applyNumberFormat="1" applyFont="1" applyFill="1" applyBorder="1"/>
    <xf numFmtId="165" fontId="1" fillId="0" borderId="6" xfId="0" applyNumberFormat="1" applyFont="1" applyFill="1" applyBorder="1"/>
    <xf numFmtId="165" fontId="1" fillId="0" borderId="2" xfId="0" applyNumberFormat="1" applyFont="1" applyFill="1" applyBorder="1"/>
    <xf numFmtId="165" fontId="1" fillId="0" borderId="3" xfId="0" applyNumberFormat="1" applyFont="1" applyFill="1" applyBorder="1"/>
    <xf numFmtId="165" fontId="1" fillId="0" borderId="5" xfId="0" applyNumberFormat="1" applyFont="1" applyFill="1" applyBorder="1"/>
    <xf numFmtId="165" fontId="1" fillId="0" borderId="7" xfId="0" applyNumberFormat="1" applyFont="1" applyFill="1" applyBorder="1"/>
    <xf numFmtId="165" fontId="1" fillId="0" borderId="8" xfId="0" applyNumberFormat="1" applyFont="1" applyFill="1" applyBorder="1"/>
    <xf numFmtId="0" fontId="10" fillId="2" borderId="10" xfId="0" applyFont="1" applyFill="1" applyBorder="1"/>
    <xf numFmtId="0" fontId="1" fillId="2" borderId="10" xfId="0" applyFont="1" applyFill="1" applyBorder="1"/>
    <xf numFmtId="2" fontId="1" fillId="2" borderId="10" xfId="0" applyNumberFormat="1" applyFont="1" applyFill="1" applyBorder="1"/>
    <xf numFmtId="164" fontId="2" fillId="2" borderId="10" xfId="0" applyNumberFormat="1" applyFont="1" applyFill="1" applyBorder="1"/>
    <xf numFmtId="0" fontId="2" fillId="2" borderId="10" xfId="0" applyNumberFormat="1" applyFont="1" applyFill="1" applyBorder="1"/>
    <xf numFmtId="165" fontId="1" fillId="0" borderId="11" xfId="0" applyNumberFormat="1" applyFont="1" applyFill="1" applyBorder="1"/>
    <xf numFmtId="164" fontId="9" fillId="2" borderId="12" xfId="0" applyNumberFormat="1" applyFont="1" applyFill="1" applyBorder="1"/>
    <xf numFmtId="3" fontId="9" fillId="2" borderId="13" xfId="0" applyNumberFormat="1" applyFont="1" applyFill="1" applyBorder="1"/>
    <xf numFmtId="0" fontId="14" fillId="2" borderId="0" xfId="0" applyFont="1" applyFill="1" applyBorder="1" applyAlignment="1">
      <alignment horizontal="right"/>
    </xf>
    <xf numFmtId="0" fontId="2" fillId="2" borderId="14" xfId="0" applyFont="1" applyFill="1" applyBorder="1"/>
    <xf numFmtId="0" fontId="1" fillId="2" borderId="15" xfId="0" applyFont="1" applyFill="1" applyBorder="1"/>
    <xf numFmtId="0" fontId="1" fillId="2" borderId="17" xfId="0" applyFont="1" applyFill="1" applyBorder="1"/>
    <xf numFmtId="0" fontId="4" fillId="2" borderId="19" xfId="0" applyFont="1" applyFill="1" applyBorder="1" applyAlignment="1">
      <alignment horizontal="center"/>
    </xf>
    <xf numFmtId="0" fontId="0" fillId="2" borderId="21" xfId="0" applyFill="1" applyBorder="1"/>
    <xf numFmtId="0" fontId="0" fillId="2" borderId="22" xfId="0" applyFill="1" applyBorder="1"/>
    <xf numFmtId="0" fontId="4" fillId="2" borderId="9" xfId="0" applyFont="1" applyFill="1" applyBorder="1" applyAlignment="1">
      <alignment horizontal="right"/>
    </xf>
    <xf numFmtId="9" fontId="3" fillId="2" borderId="14" xfId="0" applyNumberFormat="1" applyFont="1" applyFill="1" applyBorder="1" applyAlignment="1">
      <alignment horizontal="center"/>
    </xf>
    <xf numFmtId="9" fontId="3" fillId="2" borderId="17" xfId="0" applyNumberFormat="1" applyFont="1" applyFill="1" applyBorder="1" applyAlignment="1">
      <alignment horizontal="center"/>
    </xf>
    <xf numFmtId="9" fontId="3" fillId="2" borderId="19" xfId="0" applyNumberFormat="1" applyFont="1" applyFill="1" applyBorder="1" applyAlignment="1">
      <alignment horizontal="center"/>
    </xf>
    <xf numFmtId="9" fontId="1" fillId="2" borderId="15" xfId="0" applyNumberFormat="1" applyFont="1" applyFill="1" applyBorder="1" applyAlignment="1">
      <alignment horizontal="center"/>
    </xf>
    <xf numFmtId="9" fontId="1" fillId="2" borderId="0" xfId="0" applyNumberFormat="1" applyFont="1" applyFill="1" applyBorder="1" applyAlignment="1">
      <alignment horizontal="center"/>
    </xf>
    <xf numFmtId="9" fontId="1" fillId="2" borderId="9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right"/>
    </xf>
    <xf numFmtId="0" fontId="14" fillId="2" borderId="9" xfId="0" applyFont="1" applyFill="1" applyBorder="1" applyAlignment="1">
      <alignment horizontal="right"/>
    </xf>
    <xf numFmtId="164" fontId="2" fillId="2" borderId="20" xfId="0" applyNumberFormat="1" applyFont="1" applyFill="1" applyBorder="1" applyAlignment="1">
      <alignment horizontal="right"/>
    </xf>
    <xf numFmtId="0" fontId="1" fillId="2" borderId="14" xfId="0" applyFont="1" applyFill="1" applyBorder="1"/>
    <xf numFmtId="164" fontId="2" fillId="2" borderId="16" xfId="0" applyNumberFormat="1" applyFont="1" applyFill="1" applyBorder="1" applyAlignment="1">
      <alignment horizontal="right"/>
    </xf>
    <xf numFmtId="0" fontId="1" fillId="2" borderId="18" xfId="0" applyFont="1" applyFill="1" applyBorder="1"/>
    <xf numFmtId="0" fontId="1" fillId="2" borderId="19" xfId="0" applyFont="1" applyFill="1" applyBorder="1"/>
    <xf numFmtId="0" fontId="15" fillId="2" borderId="10" xfId="0" quotePrefix="1" applyFont="1" applyFill="1" applyBorder="1" applyAlignment="1">
      <alignment horizontal="right"/>
    </xf>
    <xf numFmtId="165" fontId="15" fillId="2" borderId="10" xfId="0" applyNumberFormat="1" applyFont="1" applyFill="1" applyBorder="1" applyAlignment="1">
      <alignment horizontal="center"/>
    </xf>
    <xf numFmtId="165" fontId="15" fillId="2" borderId="0" xfId="0" applyNumberFormat="1" applyFont="1" applyFill="1" applyBorder="1" applyAlignment="1">
      <alignment horizontal="center"/>
    </xf>
    <xf numFmtId="0" fontId="13" fillId="2" borderId="0" xfId="0" applyFont="1" applyFill="1" applyBorder="1" applyAlignment="1">
      <alignment horizontal="right"/>
    </xf>
    <xf numFmtId="0" fontId="15" fillId="2" borderId="10" xfId="0" applyNumberFormat="1" applyFont="1" applyFill="1" applyBorder="1" applyAlignment="1">
      <alignment horizontal="center"/>
    </xf>
    <xf numFmtId="0" fontId="1" fillId="4" borderId="4" xfId="0" applyFont="1" applyFill="1" applyBorder="1"/>
    <xf numFmtId="0" fontId="10" fillId="4" borderId="0" xfId="0" applyFont="1" applyFill="1" applyBorder="1"/>
    <xf numFmtId="0" fontId="2" fillId="4" borderId="0" xfId="0" applyFont="1" applyFill="1" applyBorder="1" applyAlignment="1">
      <alignment horizontal="right"/>
    </xf>
    <xf numFmtId="0" fontId="1" fillId="4" borderId="0" xfId="0" applyFont="1" applyFill="1" applyBorder="1"/>
    <xf numFmtId="3" fontId="3" fillId="4" borderId="0" xfId="0" applyNumberFormat="1" applyFont="1" applyFill="1" applyBorder="1"/>
    <xf numFmtId="0" fontId="1" fillId="4" borderId="1" xfId="0" applyFont="1" applyFill="1" applyBorder="1"/>
    <xf numFmtId="0" fontId="10" fillId="4" borderId="2" xfId="0" applyFont="1" applyFill="1" applyBorder="1"/>
    <xf numFmtId="0" fontId="1" fillId="4" borderId="2" xfId="0" applyFont="1" applyFill="1" applyBorder="1"/>
    <xf numFmtId="0" fontId="2" fillId="4" borderId="2" xfId="0" applyFont="1" applyFill="1" applyBorder="1" applyAlignment="1">
      <alignment horizontal="right"/>
    </xf>
    <xf numFmtId="164" fontId="3" fillId="4" borderId="2" xfId="0" applyNumberFormat="1" applyFont="1" applyFill="1" applyBorder="1"/>
    <xf numFmtId="0" fontId="1" fillId="4" borderId="3" xfId="0" applyFont="1" applyFill="1" applyBorder="1"/>
    <xf numFmtId="0" fontId="1" fillId="4" borderId="5" xfId="0" applyFont="1" applyFill="1" applyBorder="1"/>
    <xf numFmtId="0" fontId="1" fillId="4" borderId="6" xfId="0" applyFont="1" applyFill="1" applyBorder="1"/>
    <xf numFmtId="0" fontId="10" fillId="4" borderId="7" xfId="0" applyFont="1" applyFill="1" applyBorder="1"/>
    <xf numFmtId="0" fontId="1" fillId="4" borderId="7" xfId="0" applyFont="1" applyFill="1" applyBorder="1" applyAlignment="1">
      <alignment horizontal="right"/>
    </xf>
    <xf numFmtId="0" fontId="2" fillId="4" borderId="7" xfId="0" applyFont="1" applyFill="1" applyBorder="1" applyAlignment="1">
      <alignment horizontal="right"/>
    </xf>
    <xf numFmtId="3" fontId="3" fillId="4" borderId="7" xfId="0" applyNumberFormat="1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6" fillId="0" borderId="0" xfId="0" applyFont="1"/>
    <xf numFmtId="0" fontId="0" fillId="5" borderId="0" xfId="0" applyFill="1"/>
    <xf numFmtId="165" fontId="15" fillId="5" borderId="11" xfId="0" applyNumberFormat="1" applyFont="1" applyFill="1" applyBorder="1" applyAlignment="1">
      <alignment horizontal="center"/>
    </xf>
    <xf numFmtId="0" fontId="18" fillId="5" borderId="11" xfId="0" applyFont="1" applyFill="1" applyBorder="1" applyAlignment="1">
      <alignment horizontal="center"/>
    </xf>
    <xf numFmtId="0" fontId="17" fillId="5" borderId="11" xfId="0" applyFont="1" applyFill="1" applyBorder="1" applyAlignment="1">
      <alignment horizontal="center" wrapText="1"/>
    </xf>
    <xf numFmtId="2" fontId="17" fillId="5" borderId="11" xfId="0" applyNumberFormat="1" applyFont="1" applyFill="1" applyBorder="1" applyAlignment="1">
      <alignment horizontal="center" wrapText="1"/>
    </xf>
    <xf numFmtId="164" fontId="0" fillId="5" borderId="11" xfId="0" applyNumberFormat="1" applyFill="1" applyBorder="1" applyAlignment="1">
      <alignment horizontal="center"/>
    </xf>
    <xf numFmtId="0" fontId="19" fillId="5" borderId="0" xfId="0" applyFont="1" applyFill="1"/>
    <xf numFmtId="3" fontId="20" fillId="5" borderId="11" xfId="0" applyNumberFormat="1" applyFont="1" applyFill="1" applyBorder="1" applyAlignment="1">
      <alignment horizontal="center"/>
    </xf>
    <xf numFmtId="164" fontId="20" fillId="5" borderId="11" xfId="0" applyNumberFormat="1" applyFont="1" applyFill="1" applyBorder="1" applyAlignment="1">
      <alignment horizontal="center"/>
    </xf>
    <xf numFmtId="1" fontId="0" fillId="5" borderId="11" xfId="0" applyNumberFormat="1" applyFill="1" applyBorder="1" applyAlignment="1">
      <alignment horizontal="center"/>
    </xf>
    <xf numFmtId="1" fontId="0" fillId="5" borderId="0" xfId="0" applyNumberFormat="1" applyFill="1" applyBorder="1" applyAlignment="1">
      <alignment horizontal="center"/>
    </xf>
    <xf numFmtId="164" fontId="0" fillId="5" borderId="0" xfId="0" applyNumberFormat="1" applyFill="1" applyBorder="1" applyAlignment="1">
      <alignment horizontal="center"/>
    </xf>
    <xf numFmtId="16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339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D8D85A"/>
      <color rgb="FFFFCC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Grower and Landlord net returns per acre, subject to base yield parameter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'Returns Graph at Base Yield-1 '!$C$4</c:f>
              <c:strCache>
                <c:ptCount val="1"/>
                <c:pt idx="0">
                  <c:v>GRW Returns  ($/ac)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'Returns Graph at Base Yield-1 '!$B$5:$B$19</c:f>
              <c:numCache>
                <c:formatCode>"$"#,##0.00</c:formatCode>
                <c:ptCount val="15"/>
                <c:pt idx="0">
                  <c:v>10.25</c:v>
                </c:pt>
                <c:pt idx="1">
                  <c:v>10.5</c:v>
                </c:pt>
                <c:pt idx="2">
                  <c:v>10.75</c:v>
                </c:pt>
                <c:pt idx="3">
                  <c:v>11</c:v>
                </c:pt>
                <c:pt idx="4">
                  <c:v>11.25</c:v>
                </c:pt>
                <c:pt idx="5">
                  <c:v>11.5</c:v>
                </c:pt>
                <c:pt idx="6">
                  <c:v>11.75</c:v>
                </c:pt>
                <c:pt idx="7">
                  <c:v>12</c:v>
                </c:pt>
                <c:pt idx="8">
                  <c:v>12.25</c:v>
                </c:pt>
                <c:pt idx="9">
                  <c:v>12.5</c:v>
                </c:pt>
                <c:pt idx="10">
                  <c:v>12.75</c:v>
                </c:pt>
                <c:pt idx="11">
                  <c:v>13</c:v>
                </c:pt>
                <c:pt idx="12">
                  <c:v>13.25</c:v>
                </c:pt>
                <c:pt idx="13">
                  <c:v>13.5</c:v>
                </c:pt>
                <c:pt idx="14">
                  <c:v>13.75</c:v>
                </c:pt>
              </c:numCache>
            </c:numRef>
          </c:xVal>
          <c:yVal>
            <c:numRef>
              <c:f>'Returns Graph at Base Yield-1 '!$C$5:$C$19</c:f>
              <c:numCache>
                <c:formatCode>"$"#,##0.00</c:formatCode>
                <c:ptCount val="15"/>
                <c:pt idx="0">
                  <c:v>116.24500000000008</c:v>
                </c:pt>
                <c:pt idx="1">
                  <c:v>118.52000000000005</c:v>
                </c:pt>
                <c:pt idx="2">
                  <c:v>120.79500000000003</c:v>
                </c:pt>
                <c:pt idx="3">
                  <c:v>123.07000000000012</c:v>
                </c:pt>
                <c:pt idx="4">
                  <c:v>125.3450000000001</c:v>
                </c:pt>
                <c:pt idx="5">
                  <c:v>127.62000000000008</c:v>
                </c:pt>
                <c:pt idx="6">
                  <c:v>129.89500000000004</c:v>
                </c:pt>
                <c:pt idx="7">
                  <c:v>132.17000000000002</c:v>
                </c:pt>
                <c:pt idx="8">
                  <c:v>134.44500000000011</c:v>
                </c:pt>
                <c:pt idx="9">
                  <c:v>136.72000000000008</c:v>
                </c:pt>
                <c:pt idx="10">
                  <c:v>138.99500000000006</c:v>
                </c:pt>
                <c:pt idx="11">
                  <c:v>141.27000000000004</c:v>
                </c:pt>
                <c:pt idx="12">
                  <c:v>143.54500000000002</c:v>
                </c:pt>
                <c:pt idx="13">
                  <c:v>145.82000000000011</c:v>
                </c:pt>
                <c:pt idx="14">
                  <c:v>148.09500000000008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'Returns Graph at Base Yield-1 '!$D$4</c:f>
              <c:strCache>
                <c:ptCount val="1"/>
                <c:pt idx="0">
                  <c:v>LLD Returns ($/ac)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'Returns Graph at Base Yield-1 '!$B$5:$B$19</c:f>
              <c:numCache>
                <c:formatCode>"$"#,##0.00</c:formatCode>
                <c:ptCount val="15"/>
                <c:pt idx="0">
                  <c:v>10.25</c:v>
                </c:pt>
                <c:pt idx="1">
                  <c:v>10.5</c:v>
                </c:pt>
                <c:pt idx="2">
                  <c:v>10.75</c:v>
                </c:pt>
                <c:pt idx="3">
                  <c:v>11</c:v>
                </c:pt>
                <c:pt idx="4">
                  <c:v>11.25</c:v>
                </c:pt>
                <c:pt idx="5">
                  <c:v>11.5</c:v>
                </c:pt>
                <c:pt idx="6">
                  <c:v>11.75</c:v>
                </c:pt>
                <c:pt idx="7">
                  <c:v>12</c:v>
                </c:pt>
                <c:pt idx="8">
                  <c:v>12.25</c:v>
                </c:pt>
                <c:pt idx="9">
                  <c:v>12.5</c:v>
                </c:pt>
                <c:pt idx="10">
                  <c:v>12.75</c:v>
                </c:pt>
                <c:pt idx="11">
                  <c:v>13</c:v>
                </c:pt>
                <c:pt idx="12">
                  <c:v>13.25</c:v>
                </c:pt>
                <c:pt idx="13">
                  <c:v>13.5</c:v>
                </c:pt>
                <c:pt idx="14">
                  <c:v>13.75</c:v>
                </c:pt>
              </c:numCache>
            </c:numRef>
          </c:xVal>
          <c:yVal>
            <c:numRef>
              <c:f>'Returns Graph at Base Yield-1 '!$D$5:$D$19</c:f>
              <c:numCache>
                <c:formatCode>"$"#,##0.00</c:formatCode>
                <c:ptCount val="15"/>
                <c:pt idx="0">
                  <c:v>68.732500000000073</c:v>
                </c:pt>
                <c:pt idx="1">
                  <c:v>69.694999999999936</c:v>
                </c:pt>
                <c:pt idx="2">
                  <c:v>70.657500000000027</c:v>
                </c:pt>
                <c:pt idx="3">
                  <c:v>71.62</c:v>
                </c:pt>
                <c:pt idx="4">
                  <c:v>72.582499999999982</c:v>
                </c:pt>
                <c:pt idx="5">
                  <c:v>73.545000000000073</c:v>
                </c:pt>
                <c:pt idx="6">
                  <c:v>74.50750000000005</c:v>
                </c:pt>
                <c:pt idx="7">
                  <c:v>75.470000000000027</c:v>
                </c:pt>
                <c:pt idx="8">
                  <c:v>76.432500000000118</c:v>
                </c:pt>
                <c:pt idx="9">
                  <c:v>77.395000000000095</c:v>
                </c:pt>
                <c:pt idx="10">
                  <c:v>78.357500000000073</c:v>
                </c:pt>
                <c:pt idx="11">
                  <c:v>79.32000000000005</c:v>
                </c:pt>
                <c:pt idx="12">
                  <c:v>80.282500000000027</c:v>
                </c:pt>
                <c:pt idx="13">
                  <c:v>81.245000000000118</c:v>
                </c:pt>
                <c:pt idx="14">
                  <c:v>82.207500000000095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2164192"/>
        <c:axId val="1002164752"/>
      </c:scatterChart>
      <c:valAx>
        <c:axId val="1002164192"/>
        <c:scaling>
          <c:orientation val="minMax"/>
          <c:max val="14"/>
          <c:min val="6.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Rice Price ($/cwt)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2164752"/>
        <c:crosses val="autoZero"/>
        <c:crossBetween val="midCat"/>
      </c:valAx>
      <c:valAx>
        <c:axId val="1002164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Dollars per acre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2164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Grower and Landlord net returns per acre, subject to base price (cwt) parameter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'Returns Graph at Base Yield-1 '!$C$28</c:f>
              <c:strCache>
                <c:ptCount val="1"/>
                <c:pt idx="0">
                  <c:v>GRW Returns  ($/ac)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'Returns Graph at Base Yield-1 '!$B$29:$B$37</c:f>
              <c:numCache>
                <c:formatCode>0</c:formatCode>
                <c:ptCount val="9"/>
                <c:pt idx="0">
                  <c:v>6000</c:v>
                </c:pt>
                <c:pt idx="1">
                  <c:v>6250</c:v>
                </c:pt>
                <c:pt idx="2">
                  <c:v>6500</c:v>
                </c:pt>
                <c:pt idx="3">
                  <c:v>6750</c:v>
                </c:pt>
                <c:pt idx="4">
                  <c:v>7000</c:v>
                </c:pt>
                <c:pt idx="5">
                  <c:v>7250</c:v>
                </c:pt>
                <c:pt idx="6">
                  <c:v>7500</c:v>
                </c:pt>
                <c:pt idx="7">
                  <c:v>7750</c:v>
                </c:pt>
                <c:pt idx="8">
                  <c:v>8000</c:v>
                </c:pt>
              </c:numCache>
            </c:numRef>
          </c:xVal>
          <c:yVal>
            <c:numRef>
              <c:f>'Returns Graph at Base Yield-1 '!$C$29:$C$37</c:f>
              <c:numCache>
                <c:formatCode>"$"#,##0.00</c:formatCode>
                <c:ptCount val="9"/>
                <c:pt idx="0">
                  <c:v>56.570000000000029</c:v>
                </c:pt>
                <c:pt idx="1">
                  <c:v>75.470000000000027</c:v>
                </c:pt>
                <c:pt idx="2">
                  <c:v>94.370000000000033</c:v>
                </c:pt>
                <c:pt idx="3">
                  <c:v>113.27000000000004</c:v>
                </c:pt>
                <c:pt idx="4">
                  <c:v>132.17000000000002</c:v>
                </c:pt>
                <c:pt idx="5">
                  <c:v>151.07000000000002</c:v>
                </c:pt>
                <c:pt idx="6">
                  <c:v>169.97000000000003</c:v>
                </c:pt>
                <c:pt idx="7">
                  <c:v>188.87000000000003</c:v>
                </c:pt>
                <c:pt idx="8">
                  <c:v>207.77000000000004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'Returns Graph at Base Yield-1 '!$D$28</c:f>
              <c:strCache>
                <c:ptCount val="1"/>
                <c:pt idx="0">
                  <c:v>LLD Returns ($/ac)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'Returns Graph at Base Yield-1 '!$B$29:$B$37</c:f>
              <c:numCache>
                <c:formatCode>0</c:formatCode>
                <c:ptCount val="9"/>
                <c:pt idx="0">
                  <c:v>6000</c:v>
                </c:pt>
                <c:pt idx="1">
                  <c:v>6250</c:v>
                </c:pt>
                <c:pt idx="2">
                  <c:v>6500</c:v>
                </c:pt>
                <c:pt idx="3">
                  <c:v>6750</c:v>
                </c:pt>
                <c:pt idx="4">
                  <c:v>7000</c:v>
                </c:pt>
                <c:pt idx="5">
                  <c:v>7250</c:v>
                </c:pt>
                <c:pt idx="6">
                  <c:v>7500</c:v>
                </c:pt>
                <c:pt idx="7">
                  <c:v>7750</c:v>
                </c:pt>
                <c:pt idx="8">
                  <c:v>8000</c:v>
                </c:pt>
              </c:numCache>
            </c:numRef>
          </c:xVal>
          <c:yVal>
            <c:numRef>
              <c:f>'Returns Graph at Base Yield-1 '!$D$29:$D$37</c:f>
              <c:numCache>
                <c:formatCode>"$"#,##0.00</c:formatCode>
                <c:ptCount val="9"/>
                <c:pt idx="0">
                  <c:v>129.72999999999999</c:v>
                </c:pt>
                <c:pt idx="1">
                  <c:v>137.82999999999998</c:v>
                </c:pt>
                <c:pt idx="2">
                  <c:v>145.92999999999998</c:v>
                </c:pt>
                <c:pt idx="3">
                  <c:v>154.02999999999997</c:v>
                </c:pt>
                <c:pt idx="4">
                  <c:v>162.13</c:v>
                </c:pt>
                <c:pt idx="5">
                  <c:v>170.23</c:v>
                </c:pt>
                <c:pt idx="6">
                  <c:v>178.32999999999998</c:v>
                </c:pt>
                <c:pt idx="7">
                  <c:v>186.42999999999998</c:v>
                </c:pt>
                <c:pt idx="8">
                  <c:v>194.52999999999997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5457632"/>
        <c:axId val="815458192"/>
      </c:scatterChart>
      <c:valAx>
        <c:axId val="815457632"/>
        <c:scaling>
          <c:orientation val="minMax"/>
          <c:min val="30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Yield (cwt/ac)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5458192"/>
        <c:crosses val="autoZero"/>
        <c:crossBetween val="midCat"/>
        <c:majorUnit val="500"/>
      </c:valAx>
      <c:valAx>
        <c:axId val="815458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Dollars per acre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5457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Grower and Landlord net returns per acre, subject to base yield parameter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'Returns Graph at base Yield-2'!$C$4</c:f>
              <c:strCache>
                <c:ptCount val="1"/>
                <c:pt idx="0">
                  <c:v>GRW Returns  ($/ac)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'Returns Graph at base Yield-2'!$B$5:$B$19</c:f>
              <c:numCache>
                <c:formatCode>"$"#,##0.00</c:formatCode>
                <c:ptCount val="15"/>
                <c:pt idx="0">
                  <c:v>10.25</c:v>
                </c:pt>
                <c:pt idx="1">
                  <c:v>10.5</c:v>
                </c:pt>
                <c:pt idx="2">
                  <c:v>10.75</c:v>
                </c:pt>
                <c:pt idx="3">
                  <c:v>11</c:v>
                </c:pt>
                <c:pt idx="4">
                  <c:v>11.25</c:v>
                </c:pt>
                <c:pt idx="5">
                  <c:v>11.5</c:v>
                </c:pt>
                <c:pt idx="6">
                  <c:v>11.75</c:v>
                </c:pt>
                <c:pt idx="7">
                  <c:v>12</c:v>
                </c:pt>
                <c:pt idx="8">
                  <c:v>12.25</c:v>
                </c:pt>
                <c:pt idx="9">
                  <c:v>12.5</c:v>
                </c:pt>
                <c:pt idx="10">
                  <c:v>12.75</c:v>
                </c:pt>
                <c:pt idx="11">
                  <c:v>13</c:v>
                </c:pt>
                <c:pt idx="12">
                  <c:v>13.25</c:v>
                </c:pt>
                <c:pt idx="13">
                  <c:v>13.5</c:v>
                </c:pt>
                <c:pt idx="14">
                  <c:v>13.75</c:v>
                </c:pt>
              </c:numCache>
            </c:numRef>
          </c:xVal>
          <c:yVal>
            <c:numRef>
              <c:f>'Returns Graph at base Yield-2'!$C$5:$C$19</c:f>
              <c:numCache>
                <c:formatCode>"$"#,##0.00</c:formatCode>
                <c:ptCount val="15"/>
                <c:pt idx="0">
                  <c:v>68.120000000000076</c:v>
                </c:pt>
                <c:pt idx="1">
                  <c:v>80.370000000000076</c:v>
                </c:pt>
                <c:pt idx="2">
                  <c:v>92.620000000000076</c:v>
                </c:pt>
                <c:pt idx="3">
                  <c:v>104.87000000000008</c:v>
                </c:pt>
                <c:pt idx="4">
                  <c:v>117.12000000000008</c:v>
                </c:pt>
                <c:pt idx="5">
                  <c:v>129.37000000000006</c:v>
                </c:pt>
                <c:pt idx="6">
                  <c:v>141.62000000000006</c:v>
                </c:pt>
                <c:pt idx="7">
                  <c:v>153.87000000000006</c:v>
                </c:pt>
                <c:pt idx="8">
                  <c:v>166.12000000000006</c:v>
                </c:pt>
                <c:pt idx="9">
                  <c:v>178.37000000000006</c:v>
                </c:pt>
                <c:pt idx="10">
                  <c:v>190.62000000000006</c:v>
                </c:pt>
                <c:pt idx="11">
                  <c:v>202.87000000000006</c:v>
                </c:pt>
                <c:pt idx="12">
                  <c:v>215.12000000000006</c:v>
                </c:pt>
                <c:pt idx="13">
                  <c:v>227.37000000000006</c:v>
                </c:pt>
                <c:pt idx="14">
                  <c:v>239.62000000000006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'Returns Graph at base Yield-2'!$D$4</c:f>
              <c:strCache>
                <c:ptCount val="1"/>
                <c:pt idx="0">
                  <c:v>LLD Returns ($/ac)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'Returns Graph at base Yield-2'!$B$5:$B$19</c:f>
              <c:numCache>
                <c:formatCode>"$"#,##0.00</c:formatCode>
                <c:ptCount val="15"/>
                <c:pt idx="0">
                  <c:v>10.25</c:v>
                </c:pt>
                <c:pt idx="1">
                  <c:v>10.5</c:v>
                </c:pt>
                <c:pt idx="2">
                  <c:v>10.75</c:v>
                </c:pt>
                <c:pt idx="3">
                  <c:v>11</c:v>
                </c:pt>
                <c:pt idx="4">
                  <c:v>11.25</c:v>
                </c:pt>
                <c:pt idx="5">
                  <c:v>11.5</c:v>
                </c:pt>
                <c:pt idx="6">
                  <c:v>11.75</c:v>
                </c:pt>
                <c:pt idx="7">
                  <c:v>12</c:v>
                </c:pt>
                <c:pt idx="8">
                  <c:v>12.25</c:v>
                </c:pt>
                <c:pt idx="9">
                  <c:v>12.5</c:v>
                </c:pt>
                <c:pt idx="10">
                  <c:v>12.75</c:v>
                </c:pt>
                <c:pt idx="11">
                  <c:v>13</c:v>
                </c:pt>
                <c:pt idx="12">
                  <c:v>13.25</c:v>
                </c:pt>
                <c:pt idx="13">
                  <c:v>13.5</c:v>
                </c:pt>
                <c:pt idx="14">
                  <c:v>13.75</c:v>
                </c:pt>
              </c:numCache>
            </c:numRef>
          </c:xVal>
          <c:yVal>
            <c:numRef>
              <c:f>'Returns Graph at base Yield-2'!$D$5:$D$19</c:f>
              <c:numCache>
                <c:formatCode>"$"#,##0.00</c:formatCode>
                <c:ptCount val="15"/>
                <c:pt idx="0">
                  <c:v>20.607500000000073</c:v>
                </c:pt>
                <c:pt idx="1">
                  <c:v>31.545000000000073</c:v>
                </c:pt>
                <c:pt idx="2">
                  <c:v>42.482500000000073</c:v>
                </c:pt>
                <c:pt idx="3">
                  <c:v>53.420000000000073</c:v>
                </c:pt>
                <c:pt idx="4">
                  <c:v>64.357500000000073</c:v>
                </c:pt>
                <c:pt idx="5">
                  <c:v>75.295000000000073</c:v>
                </c:pt>
                <c:pt idx="6">
                  <c:v>86.232500000000073</c:v>
                </c:pt>
                <c:pt idx="7">
                  <c:v>97.170000000000073</c:v>
                </c:pt>
                <c:pt idx="8">
                  <c:v>108.10750000000007</c:v>
                </c:pt>
                <c:pt idx="9">
                  <c:v>119.04500000000007</c:v>
                </c:pt>
                <c:pt idx="10">
                  <c:v>129.98250000000007</c:v>
                </c:pt>
                <c:pt idx="11">
                  <c:v>140.92000000000007</c:v>
                </c:pt>
                <c:pt idx="12">
                  <c:v>151.85750000000007</c:v>
                </c:pt>
                <c:pt idx="13">
                  <c:v>162.79500000000007</c:v>
                </c:pt>
                <c:pt idx="14">
                  <c:v>173.73250000000007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6794176"/>
        <c:axId val="1006794736"/>
      </c:scatterChart>
      <c:valAx>
        <c:axId val="1006794176"/>
        <c:scaling>
          <c:orientation val="minMax"/>
          <c:max val="14"/>
          <c:min val="6.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Rice Price ($/cwt)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6794736"/>
        <c:crosses val="autoZero"/>
        <c:crossBetween val="midCat"/>
      </c:valAx>
      <c:valAx>
        <c:axId val="100679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Dollars per acre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6794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Grower and Landlord net returns per acre, subject to base price (cwt) parameter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'Returns Graph at Base Yield-1 '!$C$28</c:f>
              <c:strCache>
                <c:ptCount val="1"/>
                <c:pt idx="0">
                  <c:v>GRW Returns  ($/ac)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'Returns Graph at Base Yield-1 '!$B$29:$B$37</c:f>
              <c:numCache>
                <c:formatCode>0</c:formatCode>
                <c:ptCount val="9"/>
                <c:pt idx="0">
                  <c:v>6000</c:v>
                </c:pt>
                <c:pt idx="1">
                  <c:v>6250</c:v>
                </c:pt>
                <c:pt idx="2">
                  <c:v>6500</c:v>
                </c:pt>
                <c:pt idx="3">
                  <c:v>6750</c:v>
                </c:pt>
                <c:pt idx="4">
                  <c:v>7000</c:v>
                </c:pt>
                <c:pt idx="5">
                  <c:v>7250</c:v>
                </c:pt>
                <c:pt idx="6">
                  <c:v>7500</c:v>
                </c:pt>
                <c:pt idx="7">
                  <c:v>7750</c:v>
                </c:pt>
                <c:pt idx="8">
                  <c:v>8000</c:v>
                </c:pt>
              </c:numCache>
            </c:numRef>
          </c:xVal>
          <c:yVal>
            <c:numRef>
              <c:f>'Returns Graph at Base Yield-1 '!$C$29:$C$37</c:f>
              <c:numCache>
                <c:formatCode>"$"#,##0.00</c:formatCode>
                <c:ptCount val="9"/>
                <c:pt idx="0">
                  <c:v>56.570000000000029</c:v>
                </c:pt>
                <c:pt idx="1">
                  <c:v>75.470000000000027</c:v>
                </c:pt>
                <c:pt idx="2">
                  <c:v>94.370000000000033</c:v>
                </c:pt>
                <c:pt idx="3">
                  <c:v>113.27000000000004</c:v>
                </c:pt>
                <c:pt idx="4">
                  <c:v>132.17000000000002</c:v>
                </c:pt>
                <c:pt idx="5">
                  <c:v>151.07000000000002</c:v>
                </c:pt>
                <c:pt idx="6">
                  <c:v>169.97000000000003</c:v>
                </c:pt>
                <c:pt idx="7">
                  <c:v>188.87000000000003</c:v>
                </c:pt>
                <c:pt idx="8">
                  <c:v>207.77000000000004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'Returns Graph at Base Yield-1 '!$D$28</c:f>
              <c:strCache>
                <c:ptCount val="1"/>
                <c:pt idx="0">
                  <c:v>LLD Returns ($/ac)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'Returns Graph at Base Yield-1 '!$B$29:$B$37</c:f>
              <c:numCache>
                <c:formatCode>0</c:formatCode>
                <c:ptCount val="9"/>
                <c:pt idx="0">
                  <c:v>6000</c:v>
                </c:pt>
                <c:pt idx="1">
                  <c:v>6250</c:v>
                </c:pt>
                <c:pt idx="2">
                  <c:v>6500</c:v>
                </c:pt>
                <c:pt idx="3">
                  <c:v>6750</c:v>
                </c:pt>
                <c:pt idx="4">
                  <c:v>7000</c:v>
                </c:pt>
                <c:pt idx="5">
                  <c:v>7250</c:v>
                </c:pt>
                <c:pt idx="6">
                  <c:v>7500</c:v>
                </c:pt>
                <c:pt idx="7">
                  <c:v>7750</c:v>
                </c:pt>
                <c:pt idx="8">
                  <c:v>8000</c:v>
                </c:pt>
              </c:numCache>
            </c:numRef>
          </c:xVal>
          <c:yVal>
            <c:numRef>
              <c:f>'Returns Graph at Base Yield-1 '!$D$29:$D$37</c:f>
              <c:numCache>
                <c:formatCode>"$"#,##0.00</c:formatCode>
                <c:ptCount val="9"/>
                <c:pt idx="0">
                  <c:v>129.72999999999999</c:v>
                </c:pt>
                <c:pt idx="1">
                  <c:v>137.82999999999998</c:v>
                </c:pt>
                <c:pt idx="2">
                  <c:v>145.92999999999998</c:v>
                </c:pt>
                <c:pt idx="3">
                  <c:v>154.02999999999997</c:v>
                </c:pt>
                <c:pt idx="4">
                  <c:v>162.13</c:v>
                </c:pt>
                <c:pt idx="5">
                  <c:v>170.23</c:v>
                </c:pt>
                <c:pt idx="6">
                  <c:v>178.32999999999998</c:v>
                </c:pt>
                <c:pt idx="7">
                  <c:v>186.42999999999998</c:v>
                </c:pt>
                <c:pt idx="8">
                  <c:v>194.52999999999997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236880"/>
        <c:axId val="1003237440"/>
      </c:scatterChart>
      <c:valAx>
        <c:axId val="1003236880"/>
        <c:scaling>
          <c:orientation val="minMax"/>
          <c:min val="30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Yield (cwt/ac)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3237440"/>
        <c:crosses val="autoZero"/>
        <c:crossBetween val="midCat"/>
        <c:majorUnit val="500"/>
      </c:valAx>
      <c:valAx>
        <c:axId val="100323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Dollars per acre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3236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850900</xdr:colOff>
      <xdr:row>68</xdr:row>
      <xdr:rowOff>179788</xdr:rowOff>
    </xdr:from>
    <xdr:to>
      <xdr:col>15</xdr:col>
      <xdr:colOff>596900</xdr:colOff>
      <xdr:row>71</xdr:row>
      <xdr:rowOff>93046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0600" y="15051488"/>
          <a:ext cx="1244600" cy="6371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128586</xdr:rowOff>
    </xdr:from>
    <xdr:to>
      <xdr:col>16</xdr:col>
      <xdr:colOff>66675</xdr:colOff>
      <xdr:row>18</xdr:row>
      <xdr:rowOff>171450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66675</xdr:colOff>
      <xdr:row>26</xdr:row>
      <xdr:rowOff>4762</xdr:rowOff>
    </xdr:from>
    <xdr:to>
      <xdr:col>16</xdr:col>
      <xdr:colOff>57150</xdr:colOff>
      <xdr:row>43</xdr:row>
      <xdr:rowOff>47625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850900</xdr:colOff>
      <xdr:row>68</xdr:row>
      <xdr:rowOff>179788</xdr:rowOff>
    </xdr:from>
    <xdr:to>
      <xdr:col>14</xdr:col>
      <xdr:colOff>596900</xdr:colOff>
      <xdr:row>71</xdr:row>
      <xdr:rowOff>93046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52025" y="16105588"/>
          <a:ext cx="1241425" cy="6276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42861</xdr:rowOff>
    </xdr:from>
    <xdr:to>
      <xdr:col>15</xdr:col>
      <xdr:colOff>533400</xdr:colOff>
      <xdr:row>19</xdr:row>
      <xdr:rowOff>19049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66675</xdr:colOff>
      <xdr:row>26</xdr:row>
      <xdr:rowOff>42862</xdr:rowOff>
    </xdr:from>
    <xdr:to>
      <xdr:col>16</xdr:col>
      <xdr:colOff>47625</xdr:colOff>
      <xdr:row>43</xdr:row>
      <xdr:rowOff>9525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73"/>
  <sheetViews>
    <sheetView tabSelected="1" zoomScaleNormal="100" workbookViewId="0">
      <selection activeCell="L11" sqref="L11:L25"/>
    </sheetView>
  </sheetViews>
  <sheetFormatPr defaultRowHeight="18.75" x14ac:dyDescent="0.3"/>
  <cols>
    <col min="1" max="1" width="4.140625" style="1" customWidth="1"/>
    <col min="2" max="2" width="9.140625" style="1"/>
    <col min="3" max="3" width="14" style="1" customWidth="1"/>
    <col min="4" max="4" width="11.42578125" style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5" width="9.5703125" style="1" customWidth="1"/>
    <col min="16" max="16" width="3.5703125" customWidth="1"/>
    <col min="17" max="17" width="9.28515625" bestFit="1" customWidth="1"/>
    <col min="18" max="18" width="3.5703125" customWidth="1"/>
    <col min="19" max="19" width="12.140625" customWidth="1"/>
    <col min="20" max="20" width="10" customWidth="1"/>
    <col min="21" max="21" width="11.140625" customWidth="1"/>
    <col min="22" max="22" width="12" customWidth="1"/>
    <col min="23" max="23" width="10.5703125" customWidth="1"/>
    <col min="24" max="24" width="12.85546875" customWidth="1"/>
    <col min="25" max="25" width="12.5703125" customWidth="1"/>
    <col min="26" max="26" width="12" customWidth="1"/>
    <col min="27" max="27" width="11.140625" customWidth="1"/>
    <col min="28" max="28" width="14.28515625" customWidth="1"/>
    <col min="29" max="30" width="12.5703125" customWidth="1"/>
    <col min="31" max="31" width="13.140625" customWidth="1"/>
    <col min="32" max="32" width="12.28515625" customWidth="1"/>
    <col min="33" max="33" width="10.5703125" customWidth="1"/>
    <col min="34" max="34" width="11.28515625" customWidth="1"/>
    <col min="35" max="35" width="12" customWidth="1"/>
    <col min="36" max="36" width="10.28515625" customWidth="1"/>
    <col min="37" max="37" width="10.7109375" customWidth="1"/>
    <col min="38" max="38" width="12.42578125" customWidth="1"/>
  </cols>
  <sheetData>
    <row r="1" spans="1:38" x14ac:dyDescent="0.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x14ac:dyDescent="0.3">
      <c r="A2" s="23"/>
      <c r="D2" s="2"/>
      <c r="F2" s="2"/>
      <c r="G2" s="2"/>
      <c r="I2" s="2"/>
      <c r="J2" s="2"/>
      <c r="L2" s="3"/>
      <c r="P2" s="4" t="s">
        <v>81</v>
      </c>
      <c r="Q2" s="2"/>
      <c r="R2" s="24"/>
      <c r="S2" s="1"/>
      <c r="T2" s="1"/>
      <c r="U2" s="2"/>
      <c r="V2" s="2"/>
      <c r="W2" s="1"/>
      <c r="X2" s="3"/>
      <c r="Y2" s="4"/>
      <c r="Z2" s="1"/>
      <c r="AA2" s="1"/>
      <c r="AB2" s="2"/>
      <c r="AC2" s="2"/>
      <c r="AD2" s="1"/>
      <c r="AE2" s="2"/>
      <c r="AF2" s="2"/>
      <c r="AG2" s="1"/>
      <c r="AH2" s="2"/>
      <c r="AI2" s="2"/>
      <c r="AJ2" s="1"/>
      <c r="AK2" s="3"/>
      <c r="AL2" s="4"/>
    </row>
    <row r="3" spans="1:38" ht="23.25" x14ac:dyDescent="0.35">
      <c r="A3" s="23"/>
      <c r="D3" s="109" t="s">
        <v>82</v>
      </c>
      <c r="F3" s="2"/>
      <c r="G3" s="2"/>
      <c r="I3" s="2"/>
      <c r="J3" s="2"/>
      <c r="L3" s="3"/>
      <c r="P3" s="4"/>
      <c r="Q3" s="2"/>
      <c r="R3" s="24"/>
      <c r="S3" s="1"/>
      <c r="T3" s="1"/>
      <c r="U3" s="2"/>
      <c r="V3" s="2"/>
      <c r="W3" s="1"/>
      <c r="X3" s="3"/>
      <c r="Y3" s="4"/>
      <c r="Z3" s="1"/>
      <c r="AA3" s="1"/>
      <c r="AB3" s="2"/>
      <c r="AC3" s="2"/>
      <c r="AD3" s="1"/>
      <c r="AE3" s="2"/>
      <c r="AF3" s="2"/>
      <c r="AG3" s="1"/>
      <c r="AH3" s="2"/>
      <c r="AI3" s="2"/>
      <c r="AJ3" s="1"/>
      <c r="AK3" s="3"/>
      <c r="AL3" s="4"/>
    </row>
    <row r="4" spans="1:38" x14ac:dyDescent="0.3">
      <c r="A4" s="23"/>
      <c r="C4" s="41" t="s">
        <v>24</v>
      </c>
      <c r="R4" s="25"/>
    </row>
    <row r="5" spans="1:38" ht="19.5" thickBot="1" x14ac:dyDescent="0.35">
      <c r="A5" s="23"/>
      <c r="C5" s="41" t="s">
        <v>68</v>
      </c>
      <c r="R5" s="25"/>
    </row>
    <row r="6" spans="1:38" ht="21" x14ac:dyDescent="0.35">
      <c r="A6" s="23"/>
      <c r="C6" s="15"/>
      <c r="D6" s="16"/>
      <c r="E6" s="16"/>
      <c r="F6" s="16"/>
      <c r="G6" s="16"/>
      <c r="H6" s="16"/>
      <c r="I6" s="26" t="s">
        <v>39</v>
      </c>
      <c r="J6" s="16"/>
      <c r="K6" s="16"/>
      <c r="L6" s="16"/>
      <c r="M6" s="16"/>
      <c r="N6" s="16"/>
      <c r="O6" s="16"/>
      <c r="P6" s="17"/>
      <c r="R6" s="25"/>
    </row>
    <row r="7" spans="1:38" ht="21" x14ac:dyDescent="0.35">
      <c r="A7" s="23"/>
      <c r="C7" s="18"/>
      <c r="D7" s="5"/>
      <c r="E7" s="7" t="s">
        <v>33</v>
      </c>
      <c r="F7" s="46" t="s">
        <v>34</v>
      </c>
      <c r="G7" s="5"/>
      <c r="H7" s="5"/>
      <c r="I7" s="45"/>
      <c r="J7" s="81"/>
      <c r="K7" s="66"/>
      <c r="L7" s="82" t="s">
        <v>52</v>
      </c>
      <c r="M7" s="65" t="s">
        <v>32</v>
      </c>
      <c r="N7" s="66"/>
      <c r="O7" s="66"/>
      <c r="P7" s="69"/>
      <c r="R7" s="25"/>
    </row>
    <row r="8" spans="1:38" ht="21" hidden="1" x14ac:dyDescent="0.35">
      <c r="A8" s="23"/>
      <c r="C8" s="18"/>
      <c r="D8" s="5"/>
      <c r="E8" s="7" t="s">
        <v>4</v>
      </c>
      <c r="F8" s="13">
        <f>IF(F14&gt;0,1,0)</f>
        <v>1</v>
      </c>
      <c r="G8" s="5"/>
      <c r="H8" s="5"/>
      <c r="I8" s="45"/>
      <c r="J8" s="67"/>
      <c r="K8" s="5"/>
      <c r="L8" s="83"/>
      <c r="M8" s="67"/>
      <c r="N8" s="5"/>
      <c r="O8" s="5"/>
      <c r="P8" s="19"/>
      <c r="R8" s="25"/>
    </row>
    <row r="9" spans="1:38" ht="21" hidden="1" x14ac:dyDescent="0.35">
      <c r="A9" s="23"/>
      <c r="C9" s="18"/>
      <c r="D9" s="5"/>
      <c r="E9" s="7" t="s">
        <v>5</v>
      </c>
      <c r="F9" s="13">
        <f>IF(F15&gt;0,1,0)</f>
        <v>0</v>
      </c>
      <c r="G9" s="5"/>
      <c r="H9" s="5"/>
      <c r="I9" s="45"/>
      <c r="J9" s="67"/>
      <c r="K9" s="5"/>
      <c r="L9" s="83"/>
      <c r="M9" s="67"/>
      <c r="N9" s="5"/>
      <c r="O9" s="5"/>
      <c r="P9" s="19"/>
      <c r="R9" s="25"/>
    </row>
    <row r="10" spans="1:38" x14ac:dyDescent="0.3">
      <c r="A10" s="23"/>
      <c r="C10" s="18"/>
      <c r="D10" s="5"/>
      <c r="E10" s="5"/>
      <c r="F10" s="5"/>
      <c r="G10" s="5"/>
      <c r="H10" s="5"/>
      <c r="I10" s="6"/>
      <c r="J10" s="84"/>
      <c r="K10" s="78"/>
      <c r="L10" s="80" t="s">
        <v>51</v>
      </c>
      <c r="M10" s="68" t="s">
        <v>30</v>
      </c>
      <c r="N10" s="71" t="s">
        <v>31</v>
      </c>
      <c r="O10" s="71"/>
      <c r="P10" s="70"/>
      <c r="R10" s="25"/>
    </row>
    <row r="11" spans="1:38" x14ac:dyDescent="0.3">
      <c r="A11" s="23"/>
      <c r="C11" s="18"/>
      <c r="D11" s="5"/>
      <c r="E11" s="7" t="s">
        <v>69</v>
      </c>
      <c r="F11" s="10">
        <v>12</v>
      </c>
      <c r="G11" s="5" t="s">
        <v>26</v>
      </c>
      <c r="H11" s="35">
        <f>F11*1.62</f>
        <v>19.440000000000001</v>
      </c>
      <c r="I11" s="5" t="s">
        <v>9</v>
      </c>
      <c r="J11" s="5"/>
      <c r="K11" s="64" t="s">
        <v>12</v>
      </c>
      <c r="L11" s="28">
        <v>61.9</v>
      </c>
      <c r="M11" s="72">
        <v>0</v>
      </c>
      <c r="N11" s="75">
        <f>1-M11</f>
        <v>1</v>
      </c>
      <c r="O11" s="75"/>
      <c r="P11" s="69"/>
      <c r="R11" s="25"/>
    </row>
    <row r="12" spans="1:38" x14ac:dyDescent="0.3">
      <c r="A12" s="23"/>
      <c r="C12" s="18"/>
      <c r="D12" s="5"/>
      <c r="E12" s="7" t="s">
        <v>6</v>
      </c>
      <c r="F12" s="29">
        <v>7000</v>
      </c>
      <c r="G12" s="5" t="s">
        <v>8</v>
      </c>
      <c r="H12" s="36">
        <f>F12/162</f>
        <v>43.209876543209873</v>
      </c>
      <c r="I12" s="5" t="s">
        <v>10</v>
      </c>
      <c r="J12" s="5"/>
      <c r="K12" s="64" t="s">
        <v>13</v>
      </c>
      <c r="L12" s="28">
        <v>84.7</v>
      </c>
      <c r="M12" s="73">
        <v>0</v>
      </c>
      <c r="N12" s="76">
        <f>1-M12</f>
        <v>1</v>
      </c>
      <c r="O12" s="76"/>
      <c r="P12" s="19"/>
      <c r="R12" s="25"/>
    </row>
    <row r="13" spans="1:38" x14ac:dyDescent="0.3">
      <c r="A13" s="23"/>
      <c r="C13" s="18"/>
      <c r="D13" s="5"/>
      <c r="E13" s="7"/>
      <c r="F13" s="29"/>
      <c r="G13" s="37" t="s">
        <v>11</v>
      </c>
      <c r="H13" s="5"/>
      <c r="I13" s="5"/>
      <c r="J13" s="5"/>
      <c r="K13" s="64" t="s">
        <v>14</v>
      </c>
      <c r="L13" s="28">
        <v>37.840000000000003</v>
      </c>
      <c r="M13" s="73">
        <v>0</v>
      </c>
      <c r="N13" s="76">
        <f>1-M13</f>
        <v>1</v>
      </c>
      <c r="O13" s="76"/>
      <c r="P13" s="19"/>
      <c r="R13" s="25"/>
    </row>
    <row r="14" spans="1:38" x14ac:dyDescent="0.3">
      <c r="A14" s="23"/>
      <c r="C14" s="18"/>
      <c r="D14" s="5"/>
      <c r="E14" s="7" t="s">
        <v>4</v>
      </c>
      <c r="F14" s="30">
        <v>0.3</v>
      </c>
      <c r="G14" s="5" t="s">
        <v>1</v>
      </c>
      <c r="H14" s="5"/>
      <c r="I14" s="5"/>
      <c r="J14" s="5"/>
      <c r="K14" s="64" t="s">
        <v>42</v>
      </c>
      <c r="L14" s="28">
        <v>26.1</v>
      </c>
      <c r="M14" s="73">
        <v>0</v>
      </c>
      <c r="N14" s="76">
        <f t="shared" ref="N14:N20" si="0">1-M14</f>
        <v>1</v>
      </c>
      <c r="O14" s="76"/>
      <c r="P14" s="19"/>
      <c r="R14" s="25"/>
    </row>
    <row r="15" spans="1:38" x14ac:dyDescent="0.3">
      <c r="A15" s="23"/>
      <c r="C15" s="18"/>
      <c r="D15" s="5"/>
      <c r="E15" s="7" t="s">
        <v>5</v>
      </c>
      <c r="F15" s="28">
        <v>0</v>
      </c>
      <c r="G15" s="5" t="s">
        <v>0</v>
      </c>
      <c r="H15" s="5"/>
      <c r="I15" s="5"/>
      <c r="J15" s="5"/>
      <c r="K15" s="64" t="s">
        <v>15</v>
      </c>
      <c r="L15" s="28">
        <v>88.75</v>
      </c>
      <c r="M15" s="73">
        <v>0</v>
      </c>
      <c r="N15" s="76">
        <f t="shared" si="0"/>
        <v>1</v>
      </c>
      <c r="O15" s="76"/>
      <c r="P15" s="19"/>
      <c r="R15" s="25"/>
    </row>
    <row r="16" spans="1:38" x14ac:dyDescent="0.3">
      <c r="A16" s="23"/>
      <c r="C16" s="18"/>
      <c r="D16" s="40" t="s">
        <v>50</v>
      </c>
      <c r="E16" s="7"/>
      <c r="F16" s="14"/>
      <c r="G16" s="5"/>
      <c r="H16" s="5"/>
      <c r="I16" s="5"/>
      <c r="J16" s="5"/>
      <c r="K16" s="64" t="s">
        <v>16</v>
      </c>
      <c r="L16" s="28">
        <v>15.65</v>
      </c>
      <c r="M16" s="73">
        <v>0</v>
      </c>
      <c r="N16" s="76">
        <f t="shared" si="0"/>
        <v>1</v>
      </c>
      <c r="O16" s="76"/>
      <c r="P16" s="19"/>
      <c r="R16" s="25"/>
    </row>
    <row r="17" spans="1:21" x14ac:dyDescent="0.3">
      <c r="A17" s="23"/>
      <c r="C17" s="18"/>
      <c r="D17" s="40" t="s">
        <v>49</v>
      </c>
      <c r="E17" s="7"/>
      <c r="F17" s="5"/>
      <c r="G17" s="5"/>
      <c r="H17" s="5"/>
      <c r="I17" s="5"/>
      <c r="J17" s="7"/>
      <c r="K17" s="64" t="s">
        <v>17</v>
      </c>
      <c r="L17" s="28">
        <v>47.39</v>
      </c>
      <c r="M17" s="73">
        <v>0</v>
      </c>
      <c r="N17" s="76">
        <f t="shared" si="0"/>
        <v>1</v>
      </c>
      <c r="O17" s="76"/>
      <c r="P17" s="19"/>
      <c r="R17" s="25"/>
    </row>
    <row r="18" spans="1:21" x14ac:dyDescent="0.3">
      <c r="A18" s="23"/>
      <c r="C18" s="18"/>
      <c r="D18" s="5"/>
      <c r="E18" s="7" t="s">
        <v>20</v>
      </c>
      <c r="F18" s="10">
        <v>0.9</v>
      </c>
      <c r="G18" s="5" t="s">
        <v>7</v>
      </c>
      <c r="H18" s="39" t="s">
        <v>11</v>
      </c>
      <c r="I18" s="5"/>
      <c r="J18" s="7"/>
      <c r="K18" s="64" t="s">
        <v>18</v>
      </c>
      <c r="L18" s="28">
        <v>90.17</v>
      </c>
      <c r="M18" s="73">
        <v>1</v>
      </c>
      <c r="N18" s="76">
        <f t="shared" si="0"/>
        <v>0</v>
      </c>
      <c r="O18" s="76"/>
      <c r="P18" s="19"/>
      <c r="R18" s="25"/>
    </row>
    <row r="19" spans="1:21" x14ac:dyDescent="0.3">
      <c r="A19" s="23"/>
      <c r="C19" s="18"/>
      <c r="D19" s="5"/>
      <c r="E19" s="7" t="s">
        <v>21</v>
      </c>
      <c r="F19" s="10">
        <v>0.3</v>
      </c>
      <c r="G19" s="5" t="s">
        <v>7</v>
      </c>
      <c r="H19" s="39" t="s">
        <v>11</v>
      </c>
      <c r="I19" s="5"/>
      <c r="J19" s="7"/>
      <c r="K19" s="64" t="s">
        <v>19</v>
      </c>
      <c r="L19" s="28">
        <v>4</v>
      </c>
      <c r="M19" s="73">
        <v>0</v>
      </c>
      <c r="N19" s="76">
        <f>1-M19</f>
        <v>1</v>
      </c>
      <c r="O19" s="76"/>
      <c r="P19" s="19"/>
      <c r="R19" s="25"/>
      <c r="T19" s="122"/>
      <c r="U19" s="122"/>
    </row>
    <row r="20" spans="1:21" x14ac:dyDescent="0.3">
      <c r="A20" s="23"/>
      <c r="C20" s="18"/>
      <c r="D20" s="40" t="s">
        <v>43</v>
      </c>
      <c r="E20" s="7"/>
      <c r="F20" s="7"/>
      <c r="G20" s="7"/>
      <c r="H20" s="7"/>
      <c r="I20" s="5"/>
      <c r="J20" s="7"/>
      <c r="K20" s="64" t="s">
        <v>19</v>
      </c>
      <c r="L20" s="28">
        <v>8.5</v>
      </c>
      <c r="M20" s="73">
        <v>0</v>
      </c>
      <c r="N20" s="76">
        <f t="shared" si="0"/>
        <v>1</v>
      </c>
      <c r="O20" s="76"/>
      <c r="P20" s="19"/>
      <c r="R20" s="25"/>
      <c r="T20" s="123"/>
    </row>
    <row r="21" spans="1:21" ht="19.5" thickBot="1" x14ac:dyDescent="0.35">
      <c r="A21" s="23"/>
      <c r="C21" s="18"/>
      <c r="D21" s="40" t="s">
        <v>44</v>
      </c>
      <c r="E21" s="7"/>
      <c r="F21" s="5"/>
      <c r="G21" s="5"/>
      <c r="H21" s="5"/>
      <c r="I21" s="5"/>
      <c r="J21" s="7"/>
      <c r="K21" s="64" t="s">
        <v>45</v>
      </c>
      <c r="L21" s="28">
        <v>102</v>
      </c>
      <c r="M21" s="73">
        <v>0</v>
      </c>
      <c r="N21" s="76">
        <f t="shared" ref="N21:N22" si="1">1-M21</f>
        <v>1</v>
      </c>
      <c r="O21" s="76"/>
      <c r="P21" s="19"/>
      <c r="R21" s="25"/>
    </row>
    <row r="22" spans="1:21" x14ac:dyDescent="0.3">
      <c r="A22" s="23"/>
      <c r="C22" s="95"/>
      <c r="D22" s="96"/>
      <c r="E22" s="97"/>
      <c r="F22" s="98" t="s">
        <v>59</v>
      </c>
      <c r="G22" s="99">
        <v>14</v>
      </c>
      <c r="H22" s="97" t="s">
        <v>26</v>
      </c>
      <c r="I22" s="100"/>
      <c r="J22" s="7"/>
      <c r="K22" s="64" t="s">
        <v>46</v>
      </c>
      <c r="L22" s="28">
        <v>0</v>
      </c>
      <c r="M22" s="73">
        <v>0</v>
      </c>
      <c r="N22" s="76">
        <f t="shared" si="1"/>
        <v>1</v>
      </c>
      <c r="O22" s="76"/>
      <c r="P22" s="19"/>
      <c r="R22" s="25"/>
    </row>
    <row r="23" spans="1:21" x14ac:dyDescent="0.3">
      <c r="A23" s="23"/>
      <c r="C23" s="90"/>
      <c r="D23" s="91"/>
      <c r="E23" s="93"/>
      <c r="F23" s="92" t="s">
        <v>56</v>
      </c>
      <c r="G23" s="94">
        <v>5700</v>
      </c>
      <c r="H23" s="93" t="s">
        <v>55</v>
      </c>
      <c r="I23" s="101"/>
      <c r="J23" s="7"/>
      <c r="K23" s="64" t="s">
        <v>47</v>
      </c>
      <c r="L23" s="28">
        <v>0</v>
      </c>
      <c r="M23" s="73">
        <v>0</v>
      </c>
      <c r="N23" s="76">
        <f>1-M23</f>
        <v>1</v>
      </c>
      <c r="O23" s="76"/>
      <c r="P23" s="19"/>
      <c r="R23" s="25"/>
    </row>
    <row r="24" spans="1:21" x14ac:dyDescent="0.3">
      <c r="A24" s="23"/>
      <c r="C24" s="90"/>
      <c r="D24" s="93"/>
      <c r="E24" s="93"/>
      <c r="F24" s="92" t="s">
        <v>60</v>
      </c>
      <c r="G24" s="94">
        <v>85</v>
      </c>
      <c r="H24" s="93" t="s">
        <v>62</v>
      </c>
      <c r="I24" s="101"/>
      <c r="J24" s="7"/>
      <c r="K24" s="64" t="s">
        <v>47</v>
      </c>
      <c r="L24" s="28">
        <v>0</v>
      </c>
      <c r="M24" s="73">
        <v>0</v>
      </c>
      <c r="N24" s="76">
        <f>1-M24</f>
        <v>1</v>
      </c>
      <c r="O24" s="76"/>
      <c r="P24" s="19"/>
      <c r="R24" s="25"/>
      <c r="U24">
        <v>12.5</v>
      </c>
    </row>
    <row r="25" spans="1:21" ht="19.5" thickBot="1" x14ac:dyDescent="0.35">
      <c r="A25" s="23"/>
      <c r="C25" s="102"/>
      <c r="D25" s="103"/>
      <c r="E25" s="104"/>
      <c r="F25" s="105" t="s">
        <v>61</v>
      </c>
      <c r="G25" s="106">
        <v>100</v>
      </c>
      <c r="H25" s="107" t="s">
        <v>63</v>
      </c>
      <c r="I25" s="108"/>
      <c r="J25" s="78"/>
      <c r="K25" s="79" t="s">
        <v>47</v>
      </c>
      <c r="L25" s="38">
        <v>0</v>
      </c>
      <c r="M25" s="74">
        <v>0</v>
      </c>
      <c r="N25" s="77">
        <f>1-M25</f>
        <v>1</v>
      </c>
      <c r="O25" s="77"/>
      <c r="P25" s="70"/>
      <c r="R25" s="25"/>
      <c r="U25">
        <v>13.6</v>
      </c>
    </row>
    <row r="26" spans="1:21" x14ac:dyDescent="0.3">
      <c r="A26" s="23"/>
      <c r="C26" s="18"/>
      <c r="D26" s="40" t="s">
        <v>57</v>
      </c>
      <c r="E26" s="5"/>
      <c r="F26" s="12"/>
      <c r="G26" s="5"/>
      <c r="H26" s="5"/>
      <c r="I26" s="5"/>
      <c r="J26" s="5"/>
      <c r="K26" s="34" t="s">
        <v>48</v>
      </c>
      <c r="L26" s="32">
        <f>SUM(L11:L25)</f>
        <v>567</v>
      </c>
      <c r="M26" s="33" t="s">
        <v>36</v>
      </c>
      <c r="N26" s="5"/>
      <c r="O26" s="5"/>
      <c r="P26" s="19"/>
      <c r="R26" s="25"/>
      <c r="U26">
        <f>SUM(U24:U25)</f>
        <v>26.1</v>
      </c>
    </row>
    <row r="27" spans="1:21" ht="19.5" thickBot="1" x14ac:dyDescent="0.35">
      <c r="A27" s="23"/>
      <c r="C27" s="18"/>
      <c r="D27" s="40" t="s">
        <v>58</v>
      </c>
      <c r="E27" s="57"/>
      <c r="F27" s="58"/>
      <c r="G27" s="57"/>
      <c r="H27" s="57"/>
      <c r="I27" s="57"/>
      <c r="J27" s="57"/>
      <c r="K27" s="57"/>
      <c r="L27" s="85" t="s">
        <v>53</v>
      </c>
      <c r="M27" s="86">
        <f>SUMPRODUCT(L11:L25,M11:M25)</f>
        <v>90.17</v>
      </c>
      <c r="N27" s="86">
        <f>SUMPRODUCT(L11:L25,N11:N25)</f>
        <v>476.82999999999993</v>
      </c>
      <c r="O27" s="87"/>
      <c r="P27" s="19"/>
      <c r="R27" s="25"/>
    </row>
    <row r="28" spans="1:21" ht="19.5" thickTop="1" x14ac:dyDescent="0.3">
      <c r="A28" s="23"/>
      <c r="C28" s="18"/>
      <c r="D28" s="40"/>
      <c r="E28" s="5"/>
      <c r="F28" s="12"/>
      <c r="G28" s="5"/>
      <c r="H28" s="5"/>
      <c r="I28" s="5"/>
      <c r="J28" s="5"/>
      <c r="K28" s="5"/>
      <c r="L28" s="5"/>
      <c r="M28" s="5"/>
      <c r="N28" s="5"/>
      <c r="O28" s="5"/>
      <c r="P28" s="19"/>
      <c r="R28" s="25"/>
    </row>
    <row r="29" spans="1:21" ht="21" x14ac:dyDescent="0.35">
      <c r="A29" s="23"/>
      <c r="C29" s="18"/>
      <c r="D29" s="40"/>
      <c r="E29" s="5"/>
      <c r="F29" s="12"/>
      <c r="G29" s="5"/>
      <c r="H29" s="5"/>
      <c r="I29" s="45" t="s">
        <v>40</v>
      </c>
      <c r="J29" s="5"/>
      <c r="K29" s="5"/>
      <c r="L29" s="5"/>
      <c r="M29" s="5"/>
      <c r="N29" s="33" t="s">
        <v>65</v>
      </c>
      <c r="O29" s="5"/>
      <c r="P29" s="19"/>
      <c r="R29" s="25"/>
    </row>
    <row r="30" spans="1:21" x14ac:dyDescent="0.3">
      <c r="A30" s="23"/>
      <c r="C30" s="18"/>
      <c r="D30" s="9" t="s">
        <v>28</v>
      </c>
      <c r="E30" s="5"/>
      <c r="F30" s="5"/>
      <c r="G30" s="5"/>
      <c r="H30" s="5"/>
      <c r="I30" s="8" t="s">
        <v>2</v>
      </c>
      <c r="J30" s="5"/>
      <c r="K30" s="5"/>
      <c r="L30" s="5"/>
      <c r="M30" s="5"/>
      <c r="N30" s="8" t="s">
        <v>66</v>
      </c>
      <c r="O30" s="5"/>
      <c r="P30" s="19"/>
      <c r="R30" s="25"/>
    </row>
    <row r="31" spans="1:21" ht="19.5" thickBot="1" x14ac:dyDescent="0.35">
      <c r="A31" s="23"/>
      <c r="C31" s="43" t="s">
        <v>27</v>
      </c>
      <c r="D31" s="9" t="s">
        <v>64</v>
      </c>
      <c r="E31" s="31">
        <f>IF(I31&gt;0,F31-250,0)</f>
        <v>6000</v>
      </c>
      <c r="F31" s="31">
        <f>IF(I31&gt;0,G31-250,0)</f>
        <v>6250</v>
      </c>
      <c r="G31" s="31">
        <f>IF(I31&gt;0,H31-250,0)</f>
        <v>6500</v>
      </c>
      <c r="H31" s="31">
        <f>IF(I31&gt;0,I31-250,0)</f>
        <v>6750</v>
      </c>
      <c r="I31" s="63">
        <f>F12</f>
        <v>7000</v>
      </c>
      <c r="J31" s="31">
        <f>IF(I31&gt;0,I31+250,0)</f>
        <v>7250</v>
      </c>
      <c r="K31" s="31">
        <f>IF(I31&gt;0,J31+250,0)</f>
        <v>7500</v>
      </c>
      <c r="L31" s="31">
        <f>IF(I31&gt;0,K31+250,0)</f>
        <v>7750</v>
      </c>
      <c r="M31" s="31">
        <f>IF(I31&gt;0,L31+250,0)</f>
        <v>8000</v>
      </c>
      <c r="N31" s="9" t="s">
        <v>64</v>
      </c>
      <c r="O31" s="88" t="s">
        <v>27</v>
      </c>
      <c r="P31" s="19"/>
      <c r="R31" s="25"/>
    </row>
    <row r="32" spans="1:21" x14ac:dyDescent="0.3">
      <c r="A32" s="23"/>
      <c r="C32" s="42">
        <f t="shared" ref="C32:C46" si="2">D32*1.62</f>
        <v>16.605</v>
      </c>
      <c r="D32" s="11">
        <f>IF(D39&gt;0,D33-0.25,0)</f>
        <v>10.25</v>
      </c>
      <c r="E32" s="47">
        <f>($D$32*(E31/100)*(1-$F$14))+((1-$F$14)*($N$32*($G$23/100)*(($G$25*0.85)/$G$24)))-$F$15-SUMPRODUCT($L$11:$L$25,$N$11:$N$25)-((E31/100)*(1-$F$14)*($F$18+$F$19))</f>
        <v>52.895000000000074</v>
      </c>
      <c r="F32" s="51">
        <f t="shared" ref="F32:M32" si="3">($D$32*(F31/100)*(1-$F$14))+((1-$F$14)*($N$32*($G$23/100)*(($G$25*0.85)/$G$24)))-$F$15-SUMPRODUCT($L$11:$L$25,$N$11:$N$25)-((F31/100)*(1-$F$14)*($F$18+$F$19))</f>
        <v>68.732500000000073</v>
      </c>
      <c r="G32" s="51">
        <f t="shared" si="3"/>
        <v>84.570000000000078</v>
      </c>
      <c r="H32" s="51">
        <f t="shared" si="3"/>
        <v>100.40750000000008</v>
      </c>
      <c r="I32" s="51">
        <f t="shared" si="3"/>
        <v>116.24500000000008</v>
      </c>
      <c r="J32" s="51">
        <f t="shared" si="3"/>
        <v>132.08250000000007</v>
      </c>
      <c r="K32" s="51">
        <f t="shared" si="3"/>
        <v>147.92000000000007</v>
      </c>
      <c r="L32" s="51">
        <f t="shared" si="3"/>
        <v>163.75750000000008</v>
      </c>
      <c r="M32" s="52">
        <f t="shared" si="3"/>
        <v>179.59500000000008</v>
      </c>
      <c r="N32" s="11">
        <f>IF(D32&lt;$G$22,$G$22-D32,0)</f>
        <v>3.75</v>
      </c>
      <c r="O32" s="35">
        <f t="shared" ref="O32:O46" si="4">N32*1.62</f>
        <v>6.0750000000000002</v>
      </c>
      <c r="P32" s="19"/>
      <c r="R32" s="25"/>
    </row>
    <row r="33" spans="1:18" x14ac:dyDescent="0.3">
      <c r="A33" s="23"/>
      <c r="C33" s="42">
        <f t="shared" si="2"/>
        <v>17.010000000000002</v>
      </c>
      <c r="D33" s="11">
        <f>IF(D39&gt;0,D34-0.25,0)</f>
        <v>10.5</v>
      </c>
      <c r="E33" s="49">
        <f t="shared" ref="E33:M33" si="5">($D$33*(E31/100)*(1-$F$14))+((1-$F$14)*($N$33*($G$23/100)*(($G$25*0.85)/$G$24)))-$F$15-SUMPRODUCT($L$11:$L$25,$N$11:$N$25)-((E31/100)*(1-$F$14)*($F$18+$F$19))</f>
        <v>53.420000000000051</v>
      </c>
      <c r="F33" s="48">
        <f t="shared" si="5"/>
        <v>69.694999999999936</v>
      </c>
      <c r="G33" s="48">
        <f t="shared" si="5"/>
        <v>85.969999999999942</v>
      </c>
      <c r="H33" s="48">
        <f t="shared" si="5"/>
        <v>102.24499999999995</v>
      </c>
      <c r="I33" s="48">
        <f t="shared" si="5"/>
        <v>118.52000000000005</v>
      </c>
      <c r="J33" s="48">
        <f t="shared" si="5"/>
        <v>134.79500000000004</v>
      </c>
      <c r="K33" s="48">
        <f t="shared" si="5"/>
        <v>151.07000000000005</v>
      </c>
      <c r="L33" s="48">
        <f t="shared" si="5"/>
        <v>167.34500000000006</v>
      </c>
      <c r="M33" s="53">
        <f t="shared" si="5"/>
        <v>183.62000000000006</v>
      </c>
      <c r="N33" s="11">
        <f t="shared" ref="N33:N46" si="6">IF(D33&lt;$G$22,$G$22-D33,0)</f>
        <v>3.5</v>
      </c>
      <c r="O33" s="35">
        <f t="shared" si="4"/>
        <v>5.67</v>
      </c>
      <c r="P33" s="19"/>
      <c r="R33" s="25"/>
    </row>
    <row r="34" spans="1:18" x14ac:dyDescent="0.3">
      <c r="A34" s="23"/>
      <c r="C34" s="42">
        <f t="shared" si="2"/>
        <v>17.415000000000003</v>
      </c>
      <c r="D34" s="11">
        <f>IF(D39&gt;0,D35-0.25,0)</f>
        <v>10.75</v>
      </c>
      <c r="E34" s="49">
        <f>($D$34*(E31/100)*(1-$F$14))+((1-$F$14)*($N$34*($G$23/100)*(($G$25*0.85)/$G$24)))-$F$15-SUMPRODUCT($L$11:$L$25,$N$11:$N$25)-((E31/100)*(1-$F$14)*($F$18+$F$19))</f>
        <v>53.945000000000029</v>
      </c>
      <c r="F34" s="48">
        <f t="shared" ref="F34:M34" si="7">($D$34*(F31/100)*(1-$F$14))+((1-$F$14)*($N$34*($G$23/100)*(($G$25*0.85)/$G$24)))-$F$15-SUMPRODUCT($L$11:$L$25,$N$11:$N$25)-((F31/100)*(1-$F$14)*($F$18+$F$19))</f>
        <v>70.657500000000027</v>
      </c>
      <c r="G34" s="48">
        <f t="shared" si="7"/>
        <v>87.370000000000033</v>
      </c>
      <c r="H34" s="48">
        <f t="shared" si="7"/>
        <v>104.08250000000004</v>
      </c>
      <c r="I34" s="48">
        <f t="shared" si="7"/>
        <v>120.79500000000003</v>
      </c>
      <c r="J34" s="48">
        <f t="shared" si="7"/>
        <v>137.50750000000002</v>
      </c>
      <c r="K34" s="48">
        <f t="shared" si="7"/>
        <v>154.22000000000003</v>
      </c>
      <c r="L34" s="48">
        <f t="shared" si="7"/>
        <v>170.93250000000003</v>
      </c>
      <c r="M34" s="53">
        <f t="shared" si="7"/>
        <v>187.64500000000004</v>
      </c>
      <c r="N34" s="11">
        <f t="shared" si="6"/>
        <v>3.25</v>
      </c>
      <c r="O34" s="35">
        <f t="shared" si="4"/>
        <v>5.2650000000000006</v>
      </c>
      <c r="P34" s="19"/>
      <c r="R34" s="25"/>
    </row>
    <row r="35" spans="1:18" x14ac:dyDescent="0.3">
      <c r="A35" s="23"/>
      <c r="C35" s="42">
        <f t="shared" si="2"/>
        <v>17.82</v>
      </c>
      <c r="D35" s="11">
        <f>IF(D39&gt;0,D36-0.25,0)</f>
        <v>11</v>
      </c>
      <c r="E35" s="49">
        <f t="shared" ref="E35:M35" si="8">($D$35*(E31/100)*(1-$F$14))+((1-$F$14)*($N$35*($G$23/100)*(($G$25*0.85)/$G$24)))-$F$15-SUMPRODUCT($L$11:$L$25,$N$11:$N$25)-((E31/100)*(1-$F$14)*($F$18+$F$19))</f>
        <v>54.470000000000006</v>
      </c>
      <c r="F35" s="48">
        <f t="shared" si="8"/>
        <v>71.62</v>
      </c>
      <c r="G35" s="48">
        <f t="shared" si="8"/>
        <v>88.77000000000001</v>
      </c>
      <c r="H35" s="48">
        <f t="shared" si="8"/>
        <v>105.92000000000013</v>
      </c>
      <c r="I35" s="48">
        <f t="shared" si="8"/>
        <v>123.07000000000012</v>
      </c>
      <c r="J35" s="48">
        <f t="shared" si="8"/>
        <v>140.22000000000011</v>
      </c>
      <c r="K35" s="48">
        <f t="shared" si="8"/>
        <v>157.37000000000012</v>
      </c>
      <c r="L35" s="48">
        <f t="shared" si="8"/>
        <v>174.52000000000012</v>
      </c>
      <c r="M35" s="53">
        <f t="shared" si="8"/>
        <v>191.67000000000013</v>
      </c>
      <c r="N35" s="11">
        <f t="shared" si="6"/>
        <v>3</v>
      </c>
      <c r="O35" s="35">
        <f t="shared" si="4"/>
        <v>4.8600000000000003</v>
      </c>
      <c r="P35" s="19"/>
      <c r="R35" s="25"/>
    </row>
    <row r="36" spans="1:18" x14ac:dyDescent="0.3">
      <c r="A36" s="23"/>
      <c r="C36" s="42">
        <f t="shared" si="2"/>
        <v>18.225000000000001</v>
      </c>
      <c r="D36" s="11">
        <f>IF(D39&gt;0,D37-0.25,0)</f>
        <v>11.25</v>
      </c>
      <c r="E36" s="49">
        <f t="shared" ref="E36:M36" si="9">($D$36*(E31/100)*(1-$F$14))+((1-$F$14)*($N$36*($G$23/100)*(($G$25*0.85)/$G$24)))-$F$15-SUMPRODUCT($L$11:$L$25,$N$11:$N$25)-((E31/100)*(1-$F$14)*($F$18+$F$19))</f>
        <v>54.994999999999983</v>
      </c>
      <c r="F36" s="48">
        <f t="shared" si="9"/>
        <v>72.582499999999982</v>
      </c>
      <c r="G36" s="48">
        <f t="shared" si="9"/>
        <v>90.169999999999987</v>
      </c>
      <c r="H36" s="48">
        <f t="shared" si="9"/>
        <v>107.75750000000011</v>
      </c>
      <c r="I36" s="48">
        <f t="shared" si="9"/>
        <v>125.3450000000001</v>
      </c>
      <c r="J36" s="48">
        <f t="shared" si="9"/>
        <v>142.93250000000009</v>
      </c>
      <c r="K36" s="48">
        <f t="shared" si="9"/>
        <v>160.5200000000001</v>
      </c>
      <c r="L36" s="48">
        <f t="shared" si="9"/>
        <v>178.1075000000001</v>
      </c>
      <c r="M36" s="53">
        <f t="shared" si="9"/>
        <v>195.69500000000011</v>
      </c>
      <c r="N36" s="11">
        <f t="shared" si="6"/>
        <v>2.75</v>
      </c>
      <c r="O36" s="35">
        <f t="shared" si="4"/>
        <v>4.4550000000000001</v>
      </c>
      <c r="P36" s="19"/>
      <c r="R36" s="25"/>
    </row>
    <row r="37" spans="1:18" x14ac:dyDescent="0.3">
      <c r="A37" s="23"/>
      <c r="C37" s="42">
        <f t="shared" si="2"/>
        <v>18.630000000000003</v>
      </c>
      <c r="D37" s="11">
        <f>IF(D39&gt;0,D38-0.25,0)</f>
        <v>11.5</v>
      </c>
      <c r="E37" s="49">
        <f t="shared" ref="E37:M37" si="10">($D$37*(E31/100)*(1-$F$14))+((1-$F$14)*($N$37*($G$23/100)*(($G$25*0.85)/$G$24)))-$F$15-SUMPRODUCT($L$11:$L$25,$N$11:$N$25)-((E31/100)*(1-$F$14)*($F$18+$F$19))</f>
        <v>55.520000000000074</v>
      </c>
      <c r="F37" s="48">
        <f t="shared" si="10"/>
        <v>73.545000000000073</v>
      </c>
      <c r="G37" s="48">
        <f t="shared" si="10"/>
        <v>91.570000000000078</v>
      </c>
      <c r="H37" s="48">
        <f t="shared" si="10"/>
        <v>109.59500000000008</v>
      </c>
      <c r="I37" s="48">
        <f t="shared" si="10"/>
        <v>127.62000000000008</v>
      </c>
      <c r="J37" s="48">
        <f t="shared" si="10"/>
        <v>145.64500000000007</v>
      </c>
      <c r="K37" s="48">
        <f t="shared" si="10"/>
        <v>163.67000000000007</v>
      </c>
      <c r="L37" s="48">
        <f t="shared" si="10"/>
        <v>181.69500000000008</v>
      </c>
      <c r="M37" s="53">
        <f t="shared" si="10"/>
        <v>199.72000000000008</v>
      </c>
      <c r="N37" s="11">
        <f t="shared" si="6"/>
        <v>2.5</v>
      </c>
      <c r="O37" s="35">
        <f t="shared" si="4"/>
        <v>4.0500000000000007</v>
      </c>
      <c r="P37" s="19"/>
      <c r="R37" s="25"/>
    </row>
    <row r="38" spans="1:18" x14ac:dyDescent="0.3">
      <c r="A38" s="23"/>
      <c r="C38" s="42">
        <f t="shared" si="2"/>
        <v>19.035</v>
      </c>
      <c r="D38" s="11">
        <f>IF(D39&gt;0,D39-0.25,0)</f>
        <v>11.75</v>
      </c>
      <c r="E38" s="49">
        <f t="shared" ref="E38:M38" si="11">($D$38*(E31/100)*(1-$F$14))+((1-$F$14)*($N$38*($G$23/100)*(($G$25*0.85)/$G$24)))-$F$15-SUMPRODUCT($L$11:$L$25,$N$11:$N$25)-((E31/100)*(1-$F$14)*($F$18+$F$19))</f>
        <v>56.045000000000051</v>
      </c>
      <c r="F38" s="48">
        <f t="shared" si="11"/>
        <v>74.50750000000005</v>
      </c>
      <c r="G38" s="48">
        <f t="shared" si="11"/>
        <v>92.970000000000056</v>
      </c>
      <c r="H38" s="48">
        <f t="shared" si="11"/>
        <v>111.43250000000006</v>
      </c>
      <c r="I38" s="48">
        <f t="shared" si="11"/>
        <v>129.89500000000004</v>
      </c>
      <c r="J38" s="48">
        <f t="shared" si="11"/>
        <v>148.35750000000004</v>
      </c>
      <c r="K38" s="48">
        <f t="shared" si="11"/>
        <v>166.82000000000005</v>
      </c>
      <c r="L38" s="48">
        <f t="shared" si="11"/>
        <v>185.28250000000006</v>
      </c>
      <c r="M38" s="53">
        <f t="shared" si="11"/>
        <v>203.74500000000006</v>
      </c>
      <c r="N38" s="11">
        <f t="shared" si="6"/>
        <v>2.25</v>
      </c>
      <c r="O38" s="35">
        <f t="shared" si="4"/>
        <v>3.6450000000000005</v>
      </c>
      <c r="P38" s="19"/>
      <c r="R38" s="25"/>
    </row>
    <row r="39" spans="1:18" x14ac:dyDescent="0.3">
      <c r="A39" s="23"/>
      <c r="C39" s="42">
        <f t="shared" si="2"/>
        <v>19.440000000000001</v>
      </c>
      <c r="D39" s="62">
        <f>F11</f>
        <v>12</v>
      </c>
      <c r="E39" s="49">
        <f t="shared" ref="E39:M39" si="12">($D$39*(E31/100)*(1-$F$14))+((1-$F$14)*($N$39*($G$23/100)*(($G$25*0.85)/$G$24)))-$F$15-SUMPRODUCT($L$11:$L$25,$N$11:$N$25)-((E31/100)*(1-$F$14)*($F$18+$F$19))</f>
        <v>56.570000000000029</v>
      </c>
      <c r="F39" s="48">
        <f t="shared" si="12"/>
        <v>75.470000000000027</v>
      </c>
      <c r="G39" s="48">
        <f t="shared" si="12"/>
        <v>94.370000000000033</v>
      </c>
      <c r="H39" s="48">
        <f t="shared" si="12"/>
        <v>113.27000000000004</v>
      </c>
      <c r="I39" s="61">
        <f>($D$39*(I31/100)*(1-$F$14))+((1-$F$14)*($N$39*($G$23/100)*(($G$25*0.85)/$G$24)))-$F$15-SUMPRODUCT($L$11:$L$25,$N$11:$N$25)-((I31/100)*(1-$F$14)*($F$18+$F$19))</f>
        <v>132.17000000000002</v>
      </c>
      <c r="J39" s="48">
        <f t="shared" si="12"/>
        <v>151.07000000000002</v>
      </c>
      <c r="K39" s="48">
        <f t="shared" si="12"/>
        <v>169.97000000000003</v>
      </c>
      <c r="L39" s="48">
        <f t="shared" si="12"/>
        <v>188.87000000000003</v>
      </c>
      <c r="M39" s="53">
        <f t="shared" si="12"/>
        <v>207.77000000000004</v>
      </c>
      <c r="N39" s="11">
        <f t="shared" si="6"/>
        <v>2</v>
      </c>
      <c r="O39" s="35">
        <f t="shared" si="4"/>
        <v>3.24</v>
      </c>
      <c r="P39" s="19"/>
      <c r="R39" s="25"/>
    </row>
    <row r="40" spans="1:18" x14ac:dyDescent="0.3">
      <c r="A40" s="23"/>
      <c r="C40" s="42">
        <f t="shared" si="2"/>
        <v>19.845000000000002</v>
      </c>
      <c r="D40" s="11">
        <f>IF(D39&gt;0,D39+0.25,0)</f>
        <v>12.25</v>
      </c>
      <c r="E40" s="49">
        <f t="shared" ref="E40:M40" si="13">($D$40*(E31/100)*(1-$F$14))+((1-$F$14)*($N$40*($G$23/100)*(($G$25*0.85)/$G$24)))-$F$15-SUMPRODUCT($L$11:$L$25,$N$11:$N$25)-((E31/100)*(1-$F$14)*($F$18+$F$19))</f>
        <v>57.09500000000012</v>
      </c>
      <c r="F40" s="48">
        <f t="shared" si="13"/>
        <v>76.432500000000118</v>
      </c>
      <c r="G40" s="48">
        <f t="shared" si="13"/>
        <v>95.770000000000124</v>
      </c>
      <c r="H40" s="48">
        <f t="shared" si="13"/>
        <v>115.10750000000013</v>
      </c>
      <c r="I40" s="48">
        <f t="shared" si="13"/>
        <v>134.44500000000011</v>
      </c>
      <c r="J40" s="48">
        <f t="shared" si="13"/>
        <v>153.78250000000011</v>
      </c>
      <c r="K40" s="48">
        <f t="shared" si="13"/>
        <v>173.12000000000012</v>
      </c>
      <c r="L40" s="48">
        <f t="shared" si="13"/>
        <v>192.45750000000012</v>
      </c>
      <c r="M40" s="53">
        <f t="shared" si="13"/>
        <v>211.79500000000013</v>
      </c>
      <c r="N40" s="11">
        <f t="shared" si="6"/>
        <v>1.75</v>
      </c>
      <c r="O40" s="35">
        <f t="shared" si="4"/>
        <v>2.835</v>
      </c>
      <c r="P40" s="19"/>
      <c r="R40" s="25"/>
    </row>
    <row r="41" spans="1:18" x14ac:dyDescent="0.3">
      <c r="A41" s="23"/>
      <c r="C41" s="42">
        <f t="shared" si="2"/>
        <v>20.25</v>
      </c>
      <c r="D41" s="11">
        <f>IF(D39&gt;0,D40+0.25,0)</f>
        <v>12.5</v>
      </c>
      <c r="E41" s="49">
        <f t="shared" ref="E41:M41" si="14">($D$41*(E31/100)*(1-$F$14))+((1-$F$14)*($N$41*($G$23/100)*(($G$25*0.85)/$G$24)))-$F$15-SUMPRODUCT($L$11:$L$25,$N$11:$N$25)-((E31/100)*(1-$F$14)*($F$18+$F$19))</f>
        <v>57.620000000000097</v>
      </c>
      <c r="F41" s="48">
        <f t="shared" si="14"/>
        <v>77.395000000000095</v>
      </c>
      <c r="G41" s="48">
        <f t="shared" si="14"/>
        <v>97.170000000000101</v>
      </c>
      <c r="H41" s="48">
        <f t="shared" si="14"/>
        <v>116.94500000000011</v>
      </c>
      <c r="I41" s="48">
        <f t="shared" si="14"/>
        <v>136.72000000000008</v>
      </c>
      <c r="J41" s="48">
        <f t="shared" si="14"/>
        <v>156.49500000000009</v>
      </c>
      <c r="K41" s="48">
        <f t="shared" si="14"/>
        <v>176.2700000000001</v>
      </c>
      <c r="L41" s="48">
        <f t="shared" si="14"/>
        <v>196.0450000000001</v>
      </c>
      <c r="M41" s="53">
        <f t="shared" si="14"/>
        <v>215.82000000000011</v>
      </c>
      <c r="N41" s="11">
        <f t="shared" si="6"/>
        <v>1.5</v>
      </c>
      <c r="O41" s="35">
        <f t="shared" si="4"/>
        <v>2.4300000000000002</v>
      </c>
      <c r="P41" s="19"/>
      <c r="R41" s="25"/>
    </row>
    <row r="42" spans="1:18" x14ac:dyDescent="0.3">
      <c r="A42" s="23"/>
      <c r="C42" s="42">
        <f t="shared" si="2"/>
        <v>20.655000000000001</v>
      </c>
      <c r="D42" s="11">
        <f>IF(D39&gt;0,D41+0.25,0)</f>
        <v>12.75</v>
      </c>
      <c r="E42" s="49">
        <f t="shared" ref="E42:M42" si="15">($D$42*(E31/100)*(1-$F$14))+((1-$F$14)*($N$42*($G$23/100)*(($G$25*0.85)/$G$24)))-$F$15-SUMPRODUCT($L$11:$L$25,$N$11:$N$25)-((E31/100)*(1-$F$14)*($F$18+$F$19))</f>
        <v>58.145000000000074</v>
      </c>
      <c r="F42" s="48">
        <f t="shared" si="15"/>
        <v>78.357500000000073</v>
      </c>
      <c r="G42" s="48">
        <f t="shared" si="15"/>
        <v>98.570000000000078</v>
      </c>
      <c r="H42" s="48">
        <f t="shared" si="15"/>
        <v>118.78250000000008</v>
      </c>
      <c r="I42" s="48">
        <f t="shared" si="15"/>
        <v>138.99500000000006</v>
      </c>
      <c r="J42" s="48">
        <f t="shared" si="15"/>
        <v>159.20750000000007</v>
      </c>
      <c r="K42" s="48">
        <f t="shared" si="15"/>
        <v>179.42000000000007</v>
      </c>
      <c r="L42" s="48">
        <f t="shared" si="15"/>
        <v>199.63250000000008</v>
      </c>
      <c r="M42" s="53">
        <f t="shared" si="15"/>
        <v>219.84500000000008</v>
      </c>
      <c r="N42" s="11">
        <f t="shared" si="6"/>
        <v>1.25</v>
      </c>
      <c r="O42" s="35">
        <f t="shared" si="4"/>
        <v>2.0250000000000004</v>
      </c>
      <c r="P42" s="19"/>
      <c r="R42" s="25"/>
    </row>
    <row r="43" spans="1:18" x14ac:dyDescent="0.3">
      <c r="A43" s="23"/>
      <c r="C43" s="42">
        <f t="shared" si="2"/>
        <v>21.060000000000002</v>
      </c>
      <c r="D43" s="11">
        <f>IF(D39&gt;0,D42+0.25,0)</f>
        <v>13</v>
      </c>
      <c r="E43" s="49">
        <f t="shared" ref="E43:M43" si="16">($D$43*(E31/100)*(1-$F$14))+((1-$F$14)*($N$43*($G$23/100)*(($G$25*0.85)/$G$24)))-$F$15-SUMPRODUCT($L$11:$L$25,$N$11:$N$25)-((E31/100)*(1-$F$14)*($F$18+$F$19))</f>
        <v>58.670000000000051</v>
      </c>
      <c r="F43" s="48">
        <f t="shared" si="16"/>
        <v>79.32000000000005</v>
      </c>
      <c r="G43" s="48">
        <f t="shared" si="16"/>
        <v>99.970000000000056</v>
      </c>
      <c r="H43" s="48">
        <f t="shared" si="16"/>
        <v>120.62000000000006</v>
      </c>
      <c r="I43" s="48">
        <f t="shared" si="16"/>
        <v>141.27000000000004</v>
      </c>
      <c r="J43" s="48">
        <f t="shared" si="16"/>
        <v>161.92000000000004</v>
      </c>
      <c r="K43" s="48">
        <f t="shared" si="16"/>
        <v>182.57000000000005</v>
      </c>
      <c r="L43" s="48">
        <f t="shared" si="16"/>
        <v>203.22000000000006</v>
      </c>
      <c r="M43" s="53">
        <f t="shared" si="16"/>
        <v>223.87000000000006</v>
      </c>
      <c r="N43" s="11">
        <f t="shared" si="6"/>
        <v>1</v>
      </c>
      <c r="O43" s="35">
        <f t="shared" si="4"/>
        <v>1.62</v>
      </c>
      <c r="P43" s="19"/>
      <c r="R43" s="25"/>
    </row>
    <row r="44" spans="1:18" x14ac:dyDescent="0.3">
      <c r="A44" s="23"/>
      <c r="C44" s="42">
        <f t="shared" si="2"/>
        <v>21.465</v>
      </c>
      <c r="D44" s="11">
        <f>IF(D39&gt;0,D43+0.25,0)</f>
        <v>13.25</v>
      </c>
      <c r="E44" s="49">
        <f t="shared" ref="E44:M44" si="17">($D$44*(E31/100)*(1-$F$14))+((1-$F$14)*($N$44*($G$23/100)*(($G$25*0.85)/$G$24)))-$F$15-SUMPRODUCT($L$11:$L$25,$N$11:$N$25)-((E31/100)*(1-$F$14)*($F$18+$F$19))</f>
        <v>59.195000000000029</v>
      </c>
      <c r="F44" s="48">
        <f t="shared" si="17"/>
        <v>80.282500000000027</v>
      </c>
      <c r="G44" s="48">
        <f t="shared" si="17"/>
        <v>101.37000000000003</v>
      </c>
      <c r="H44" s="48">
        <f t="shared" si="17"/>
        <v>122.45750000000004</v>
      </c>
      <c r="I44" s="48">
        <f t="shared" si="17"/>
        <v>143.54500000000002</v>
      </c>
      <c r="J44" s="48">
        <f t="shared" si="17"/>
        <v>164.63250000000002</v>
      </c>
      <c r="K44" s="48">
        <f t="shared" si="17"/>
        <v>185.72000000000003</v>
      </c>
      <c r="L44" s="48">
        <f t="shared" si="17"/>
        <v>206.80750000000003</v>
      </c>
      <c r="M44" s="53">
        <f t="shared" si="17"/>
        <v>227.89500000000004</v>
      </c>
      <c r="N44" s="11">
        <f t="shared" si="6"/>
        <v>0.75</v>
      </c>
      <c r="O44" s="35">
        <f t="shared" si="4"/>
        <v>1.2150000000000001</v>
      </c>
      <c r="P44" s="19"/>
      <c r="R44" s="25"/>
    </row>
    <row r="45" spans="1:18" x14ac:dyDescent="0.3">
      <c r="A45" s="23"/>
      <c r="C45" s="42">
        <f t="shared" si="2"/>
        <v>21.87</v>
      </c>
      <c r="D45" s="11">
        <f>IF(D39&gt;0,D44+0.25,0)</f>
        <v>13.5</v>
      </c>
      <c r="E45" s="49">
        <f t="shared" ref="E45:M45" si="18">($D$45*(E31/100)*(1-$F$14))+((1-$F$14)*($N$45*($G$23/100)*(($G$25*0.85)/$G$24)))-$F$15-SUMPRODUCT($L$11:$L$25,$N$11:$N$25)-((E31/100)*(1-$F$14)*($F$18+$F$19))</f>
        <v>59.72000000000012</v>
      </c>
      <c r="F45" s="48">
        <f t="shared" si="18"/>
        <v>81.245000000000118</v>
      </c>
      <c r="G45" s="48">
        <f t="shared" si="18"/>
        <v>102.77000000000012</v>
      </c>
      <c r="H45" s="48">
        <f t="shared" si="18"/>
        <v>124.29500000000013</v>
      </c>
      <c r="I45" s="48">
        <f t="shared" si="18"/>
        <v>145.82000000000011</v>
      </c>
      <c r="J45" s="48">
        <f t="shared" si="18"/>
        <v>167.34500000000011</v>
      </c>
      <c r="K45" s="48">
        <f t="shared" si="18"/>
        <v>188.87000000000012</v>
      </c>
      <c r="L45" s="48">
        <f t="shared" si="18"/>
        <v>210.39500000000012</v>
      </c>
      <c r="M45" s="53">
        <f t="shared" si="18"/>
        <v>231.92000000000013</v>
      </c>
      <c r="N45" s="11">
        <f t="shared" si="6"/>
        <v>0.5</v>
      </c>
      <c r="O45" s="35">
        <f t="shared" si="4"/>
        <v>0.81</v>
      </c>
      <c r="P45" s="19"/>
      <c r="R45" s="25"/>
    </row>
    <row r="46" spans="1:18" ht="19.5" thickBot="1" x14ac:dyDescent="0.35">
      <c r="A46" s="23"/>
      <c r="C46" s="42">
        <f t="shared" si="2"/>
        <v>22.275000000000002</v>
      </c>
      <c r="D46" s="11">
        <f>IF(D39&gt;0,D45+0.25,0)</f>
        <v>13.75</v>
      </c>
      <c r="E46" s="50">
        <f t="shared" ref="E46:M46" si="19">($D$46*(E31/100)*(1-$F$14))+((1-$F$14)*($N$46*($G$23/100)*(($G$25*0.85)/$G$24)))-$F$15-SUMPRODUCT($L$11:$L$25,$N$11:$N$25)-((E31/100)*(1-$F$14)*($F$18+$F$19))</f>
        <v>60.245000000000097</v>
      </c>
      <c r="F46" s="54">
        <f t="shared" si="19"/>
        <v>82.207500000000095</v>
      </c>
      <c r="G46" s="54">
        <f t="shared" si="19"/>
        <v>104.1700000000001</v>
      </c>
      <c r="H46" s="54">
        <f t="shared" si="19"/>
        <v>126.13250000000011</v>
      </c>
      <c r="I46" s="54">
        <f t="shared" si="19"/>
        <v>148.09500000000008</v>
      </c>
      <c r="J46" s="54">
        <f t="shared" si="19"/>
        <v>170.05750000000009</v>
      </c>
      <c r="K46" s="54">
        <f t="shared" si="19"/>
        <v>192.0200000000001</v>
      </c>
      <c r="L46" s="54">
        <f t="shared" si="19"/>
        <v>213.9825000000001</v>
      </c>
      <c r="M46" s="55">
        <f t="shared" si="19"/>
        <v>235.94500000000011</v>
      </c>
      <c r="N46" s="11">
        <f t="shared" si="6"/>
        <v>0.25</v>
      </c>
      <c r="O46" s="35">
        <f t="shared" si="4"/>
        <v>0.40500000000000003</v>
      </c>
      <c r="P46" s="19"/>
      <c r="R46" s="25"/>
    </row>
    <row r="47" spans="1:18" x14ac:dyDescent="0.3">
      <c r="A47" s="23"/>
      <c r="C47" s="42"/>
      <c r="D47" s="11"/>
      <c r="E47" s="44"/>
      <c r="F47" s="44"/>
      <c r="G47" s="44"/>
      <c r="H47" s="44"/>
      <c r="I47" s="44"/>
      <c r="J47" s="44"/>
      <c r="K47" s="44"/>
      <c r="L47" s="44"/>
      <c r="M47" s="44"/>
      <c r="N47" s="5"/>
      <c r="O47" s="5"/>
      <c r="P47" s="19"/>
      <c r="R47" s="25"/>
    </row>
    <row r="48" spans="1:18" ht="19.5" thickBot="1" x14ac:dyDescent="0.35">
      <c r="A48" s="23"/>
      <c r="C48" s="42"/>
      <c r="D48" s="59"/>
      <c r="E48" s="60"/>
      <c r="F48" s="60"/>
      <c r="G48" s="60"/>
      <c r="H48" s="60"/>
      <c r="I48" s="89" t="s">
        <v>67</v>
      </c>
      <c r="J48" s="60"/>
      <c r="K48" s="60"/>
      <c r="L48" s="60"/>
      <c r="M48" s="60"/>
      <c r="N48" s="5"/>
      <c r="O48" s="5"/>
      <c r="P48" s="19"/>
      <c r="R48" s="25"/>
    </row>
    <row r="49" spans="1:18" ht="19.5" thickTop="1" x14ac:dyDescent="0.3">
      <c r="A49" s="23"/>
      <c r="C49" s="18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5"/>
      <c r="O49" s="5"/>
      <c r="P49" s="19"/>
      <c r="R49" s="25"/>
    </row>
    <row r="50" spans="1:18" ht="21" x14ac:dyDescent="0.35">
      <c r="A50" s="23"/>
      <c r="C50" s="18"/>
      <c r="D50" s="40"/>
      <c r="E50" s="5"/>
      <c r="F50" s="12"/>
      <c r="G50" s="5"/>
      <c r="H50" s="5"/>
      <c r="I50" s="45" t="s">
        <v>41</v>
      </c>
      <c r="J50" s="5"/>
      <c r="K50" s="5"/>
      <c r="L50" s="5"/>
      <c r="M50" s="5"/>
      <c r="N50" s="33" t="s">
        <v>65</v>
      </c>
      <c r="O50" s="5"/>
      <c r="P50" s="19"/>
      <c r="R50" s="25"/>
    </row>
    <row r="51" spans="1:18" x14ac:dyDescent="0.3">
      <c r="A51" s="23"/>
      <c r="C51" s="18"/>
      <c r="D51" s="9" t="s">
        <v>28</v>
      </c>
      <c r="E51" s="5"/>
      <c r="F51" s="5"/>
      <c r="G51" s="5"/>
      <c r="H51" s="5"/>
      <c r="I51" s="8" t="s">
        <v>2</v>
      </c>
      <c r="J51" s="5"/>
      <c r="K51" s="5"/>
      <c r="L51" s="5"/>
      <c r="M51" s="5"/>
      <c r="N51" s="8" t="s">
        <v>66</v>
      </c>
      <c r="O51" s="5"/>
      <c r="P51" s="19"/>
      <c r="R51" s="25"/>
    </row>
    <row r="52" spans="1:18" ht="19.5" thickBot="1" x14ac:dyDescent="0.35">
      <c r="A52" s="23"/>
      <c r="C52" s="43" t="s">
        <v>27</v>
      </c>
      <c r="D52" s="9" t="s">
        <v>64</v>
      </c>
      <c r="E52" s="31">
        <f>IF(I52&gt;0,F52-250,0)</f>
        <v>6000</v>
      </c>
      <c r="F52" s="31">
        <f>IF(I52&gt;0,G52-250,0)</f>
        <v>6250</v>
      </c>
      <c r="G52" s="31">
        <f>IF(I52&gt;0,H52-250,0)</f>
        <v>6500</v>
      </c>
      <c r="H52" s="31">
        <f>IF(I52&gt;0,I52-250,0)</f>
        <v>6750</v>
      </c>
      <c r="I52" s="63">
        <f>F12</f>
        <v>7000</v>
      </c>
      <c r="J52" s="31">
        <f>IF(I52&gt;0,I52+250,0)</f>
        <v>7250</v>
      </c>
      <c r="K52" s="31">
        <f>IF(I52&gt;0,J52+250,0)</f>
        <v>7500</v>
      </c>
      <c r="L52" s="31">
        <f>IF(I52&gt;0,K52+250,0)</f>
        <v>7750</v>
      </c>
      <c r="M52" s="31">
        <f>IF(I52&gt;0,L52+250,0)</f>
        <v>8000</v>
      </c>
      <c r="N52" s="9" t="s">
        <v>64</v>
      </c>
      <c r="O52" s="88" t="s">
        <v>27</v>
      </c>
      <c r="P52" s="19"/>
      <c r="R52" s="25"/>
    </row>
    <row r="53" spans="1:18" x14ac:dyDescent="0.3">
      <c r="A53" s="23"/>
      <c r="C53" s="42">
        <f t="shared" ref="C53:C67" si="20">D53*1.62</f>
        <v>16.605</v>
      </c>
      <c r="D53" s="11">
        <f>IF(D60&gt;0,D54-0.25,0)</f>
        <v>10.25</v>
      </c>
      <c r="E53" s="47">
        <f>($D$53*(E52/100)*$F$14)+($F$14*($N$32*($G$23/100)*(($G$25*0.85)/$G$24)))+$F$15-SUMPRODUCT($L$11:$L$25,$M$11:$M$25)-((E52/100)*$F$14*($F$18+$F$19))</f>
        <v>136.85499999999999</v>
      </c>
      <c r="F53" s="51">
        <f t="shared" ref="F53:M53" si="21">($D$53*(F52/100)*$F$14)+($F$14*$G$24)+$F$15-SUMPRODUCT($L$11:$L$25,$M$11:$M$25)-((F52/100)*$F$14*($F$18+$F$19))</f>
        <v>105.0175</v>
      </c>
      <c r="G53" s="51">
        <f t="shared" si="21"/>
        <v>111.80499999999998</v>
      </c>
      <c r="H53" s="51">
        <f t="shared" si="21"/>
        <v>118.59249999999999</v>
      </c>
      <c r="I53" s="51">
        <f t="shared" si="21"/>
        <v>125.37999999999998</v>
      </c>
      <c r="J53" s="51">
        <f t="shared" si="21"/>
        <v>132.16749999999999</v>
      </c>
      <c r="K53" s="51">
        <f t="shared" si="21"/>
        <v>138.95499999999998</v>
      </c>
      <c r="L53" s="51">
        <f t="shared" si="21"/>
        <v>145.74249999999998</v>
      </c>
      <c r="M53" s="52">
        <f t="shared" si="21"/>
        <v>152.52999999999997</v>
      </c>
      <c r="N53" s="11">
        <f t="shared" ref="N53:N67" si="22">IF(D53&lt;$G$22,$G$22-D53,0)</f>
        <v>3.75</v>
      </c>
      <c r="O53" s="35">
        <f t="shared" ref="O53:O67" si="23">N53*1.62</f>
        <v>6.0750000000000002</v>
      </c>
      <c r="P53" s="19"/>
      <c r="R53" s="25"/>
    </row>
    <row r="54" spans="1:18" x14ac:dyDescent="0.3">
      <c r="A54" s="23"/>
      <c r="C54" s="42">
        <f t="shared" si="20"/>
        <v>17.010000000000002</v>
      </c>
      <c r="D54" s="11">
        <f>IF(D60&gt;0,D55-0.25,0)</f>
        <v>10.5</v>
      </c>
      <c r="E54" s="49">
        <f t="shared" ref="E54:M54" si="24">($D$54*(E52/100)*$F$14)+($F$14*$G$24)+$F$15-SUMPRODUCT($L$11:$L$25,$M$11:$M$25)-((E52/100)*$F$14*($F$18+$F$19))</f>
        <v>102.73</v>
      </c>
      <c r="F54" s="48">
        <f t="shared" si="24"/>
        <v>109.70499999999998</v>
      </c>
      <c r="G54" s="48">
        <f t="shared" si="24"/>
        <v>116.67999999999998</v>
      </c>
      <c r="H54" s="48">
        <f t="shared" si="24"/>
        <v>123.65499999999999</v>
      </c>
      <c r="I54" s="48">
        <f t="shared" si="24"/>
        <v>130.63</v>
      </c>
      <c r="J54" s="48">
        <f t="shared" si="24"/>
        <v>137.60499999999999</v>
      </c>
      <c r="K54" s="48">
        <f t="shared" si="24"/>
        <v>144.57999999999998</v>
      </c>
      <c r="L54" s="48">
        <f t="shared" si="24"/>
        <v>151.55499999999998</v>
      </c>
      <c r="M54" s="53">
        <f t="shared" si="24"/>
        <v>158.52999999999997</v>
      </c>
      <c r="N54" s="11">
        <f t="shared" si="22"/>
        <v>3.5</v>
      </c>
      <c r="O54" s="35">
        <f t="shared" si="23"/>
        <v>5.67</v>
      </c>
      <c r="P54" s="19"/>
      <c r="R54" s="25"/>
    </row>
    <row r="55" spans="1:18" x14ac:dyDescent="0.3">
      <c r="A55" s="23"/>
      <c r="C55" s="42">
        <f t="shared" si="20"/>
        <v>17.415000000000003</v>
      </c>
      <c r="D55" s="11">
        <f>IF(D60&gt;0,D56-0.25,0)</f>
        <v>10.75</v>
      </c>
      <c r="E55" s="49">
        <f t="shared" ref="E55:M55" si="25">($D$55*(E52/100)*$F$14)+($F$14*$G$24)+$F$15-SUMPRODUCT($L$11:$L$25,$M$11:$M$25)-((E52/100)*$F$14*($F$18+$F$19))</f>
        <v>107.22999999999999</v>
      </c>
      <c r="F55" s="48">
        <f t="shared" si="25"/>
        <v>114.39249999999998</v>
      </c>
      <c r="G55" s="48">
        <f t="shared" si="25"/>
        <v>121.55499999999998</v>
      </c>
      <c r="H55" s="48">
        <f t="shared" si="25"/>
        <v>128.71749999999997</v>
      </c>
      <c r="I55" s="48">
        <f t="shared" si="25"/>
        <v>135.88</v>
      </c>
      <c r="J55" s="48">
        <f t="shared" si="25"/>
        <v>143.04249999999999</v>
      </c>
      <c r="K55" s="48">
        <f t="shared" si="25"/>
        <v>150.20499999999998</v>
      </c>
      <c r="L55" s="48">
        <f t="shared" si="25"/>
        <v>157.36749999999998</v>
      </c>
      <c r="M55" s="53">
        <f t="shared" si="25"/>
        <v>164.52999999999997</v>
      </c>
      <c r="N55" s="11">
        <f t="shared" si="22"/>
        <v>3.25</v>
      </c>
      <c r="O55" s="35">
        <f t="shared" si="23"/>
        <v>5.2650000000000006</v>
      </c>
      <c r="P55" s="19"/>
      <c r="R55" s="25"/>
    </row>
    <row r="56" spans="1:18" x14ac:dyDescent="0.3">
      <c r="A56" s="23"/>
      <c r="C56" s="42">
        <f t="shared" si="20"/>
        <v>17.82</v>
      </c>
      <c r="D56" s="11">
        <f>IF(D60&gt;0,D57-0.25,0)</f>
        <v>11</v>
      </c>
      <c r="E56" s="49">
        <f t="shared" ref="E56:M56" si="26">($D$56*(E52/100)*$F$14)+($F$14*$G$24)+$F$15-SUMPRODUCT($L$11:$L$25,$M$11:$M$25)-((E52/100)*$F$14*($F$18+$F$19))</f>
        <v>111.72999999999999</v>
      </c>
      <c r="F56" s="48">
        <f t="shared" si="26"/>
        <v>119.07999999999998</v>
      </c>
      <c r="G56" s="48">
        <f t="shared" si="26"/>
        <v>126.42999999999998</v>
      </c>
      <c r="H56" s="48">
        <f t="shared" si="26"/>
        <v>133.77999999999997</v>
      </c>
      <c r="I56" s="48">
        <f t="shared" si="26"/>
        <v>141.13</v>
      </c>
      <c r="J56" s="48">
        <f t="shared" si="26"/>
        <v>148.47999999999999</v>
      </c>
      <c r="K56" s="48">
        <f t="shared" si="26"/>
        <v>155.82999999999998</v>
      </c>
      <c r="L56" s="48">
        <f t="shared" si="26"/>
        <v>163.17999999999998</v>
      </c>
      <c r="M56" s="53">
        <f t="shared" si="26"/>
        <v>170.52999999999997</v>
      </c>
      <c r="N56" s="11">
        <f t="shared" si="22"/>
        <v>3</v>
      </c>
      <c r="O56" s="35">
        <f t="shared" si="23"/>
        <v>4.8600000000000003</v>
      </c>
      <c r="P56" s="19"/>
      <c r="R56" s="25"/>
    </row>
    <row r="57" spans="1:18" x14ac:dyDescent="0.3">
      <c r="A57" s="23"/>
      <c r="C57" s="42">
        <f t="shared" si="20"/>
        <v>18.225000000000001</v>
      </c>
      <c r="D57" s="11">
        <f>IF(D60&gt;0,D58-0.25,0)</f>
        <v>11.25</v>
      </c>
      <c r="E57" s="49">
        <f t="shared" ref="E57:M57" si="27">($D$57*(E52/100)*$F$14)+($F$14*$G$24)+$F$15-SUMPRODUCT($L$11:$L$25,$M$11:$M$25)-((E52/100)*$F$14*($F$18+$F$19))</f>
        <v>116.22999999999999</v>
      </c>
      <c r="F57" s="48">
        <f t="shared" si="27"/>
        <v>123.76749999999998</v>
      </c>
      <c r="G57" s="48">
        <f t="shared" si="27"/>
        <v>131.30499999999998</v>
      </c>
      <c r="H57" s="48">
        <f t="shared" si="27"/>
        <v>138.84249999999997</v>
      </c>
      <c r="I57" s="48">
        <f t="shared" si="27"/>
        <v>146.38</v>
      </c>
      <c r="J57" s="48">
        <f t="shared" si="27"/>
        <v>153.91749999999999</v>
      </c>
      <c r="K57" s="48">
        <f t="shared" si="27"/>
        <v>161.45499999999998</v>
      </c>
      <c r="L57" s="48">
        <f t="shared" si="27"/>
        <v>168.99249999999998</v>
      </c>
      <c r="M57" s="53">
        <f t="shared" si="27"/>
        <v>176.52999999999997</v>
      </c>
      <c r="N57" s="11">
        <f t="shared" si="22"/>
        <v>2.75</v>
      </c>
      <c r="O57" s="35">
        <f t="shared" si="23"/>
        <v>4.4550000000000001</v>
      </c>
      <c r="P57" s="19"/>
      <c r="R57" s="25"/>
    </row>
    <row r="58" spans="1:18" x14ac:dyDescent="0.3">
      <c r="A58" s="23"/>
      <c r="C58" s="42">
        <f t="shared" si="20"/>
        <v>18.630000000000003</v>
      </c>
      <c r="D58" s="11">
        <f>IF(D60&gt;0,D59-0.25,0)</f>
        <v>11.5</v>
      </c>
      <c r="E58" s="49">
        <f t="shared" ref="E58:M58" si="28">($D$58*(E52/100)*$F$14)+($F$14*$G$24)+$F$15-SUMPRODUCT($L$11:$L$25,$M$11:$M$25)-((E52/100)*$F$14*($F$18+$F$19))</f>
        <v>120.72999999999999</v>
      </c>
      <c r="F58" s="48">
        <f t="shared" si="28"/>
        <v>128.45499999999998</v>
      </c>
      <c r="G58" s="48">
        <f t="shared" si="28"/>
        <v>136.17999999999998</v>
      </c>
      <c r="H58" s="48">
        <f t="shared" si="28"/>
        <v>143.90499999999997</v>
      </c>
      <c r="I58" s="48">
        <f t="shared" si="28"/>
        <v>151.63</v>
      </c>
      <c r="J58" s="48">
        <f t="shared" si="28"/>
        <v>159.35499999999999</v>
      </c>
      <c r="K58" s="48">
        <f t="shared" si="28"/>
        <v>167.07999999999998</v>
      </c>
      <c r="L58" s="48">
        <f t="shared" si="28"/>
        <v>174.80499999999998</v>
      </c>
      <c r="M58" s="53">
        <f t="shared" si="28"/>
        <v>182.52999999999997</v>
      </c>
      <c r="N58" s="11">
        <f t="shared" si="22"/>
        <v>2.5</v>
      </c>
      <c r="O58" s="35">
        <f t="shared" si="23"/>
        <v>4.0500000000000007</v>
      </c>
      <c r="P58" s="19"/>
      <c r="R58" s="25"/>
    </row>
    <row r="59" spans="1:18" x14ac:dyDescent="0.3">
      <c r="A59" s="23"/>
      <c r="C59" s="42">
        <f t="shared" si="20"/>
        <v>19.035</v>
      </c>
      <c r="D59" s="11">
        <f>IF(D60&gt;0,D60-0.25,0)</f>
        <v>11.75</v>
      </c>
      <c r="E59" s="49">
        <f t="shared" ref="E59:M59" si="29">($D$59*(E52/100)*$F$14)+($F$14*$G$24)+$F$15-SUMPRODUCT($L$11:$L$25,$M$11:$M$25)-((E52/100)*$F$14*($F$18+$F$19))</f>
        <v>125.22999999999999</v>
      </c>
      <c r="F59" s="48">
        <f t="shared" si="29"/>
        <v>133.14249999999998</v>
      </c>
      <c r="G59" s="48">
        <f t="shared" si="29"/>
        <v>141.05499999999998</v>
      </c>
      <c r="H59" s="48">
        <f t="shared" si="29"/>
        <v>148.96749999999997</v>
      </c>
      <c r="I59" s="48">
        <f t="shared" si="29"/>
        <v>156.88</v>
      </c>
      <c r="J59" s="48">
        <f t="shared" si="29"/>
        <v>164.79249999999999</v>
      </c>
      <c r="K59" s="48">
        <f t="shared" si="29"/>
        <v>172.70499999999998</v>
      </c>
      <c r="L59" s="48">
        <f t="shared" si="29"/>
        <v>180.61749999999998</v>
      </c>
      <c r="M59" s="53">
        <f t="shared" si="29"/>
        <v>188.52999999999997</v>
      </c>
      <c r="N59" s="11">
        <f t="shared" si="22"/>
        <v>2.25</v>
      </c>
      <c r="O59" s="35">
        <f t="shared" si="23"/>
        <v>3.6450000000000005</v>
      </c>
      <c r="P59" s="19"/>
      <c r="R59" s="25"/>
    </row>
    <row r="60" spans="1:18" x14ac:dyDescent="0.3">
      <c r="A60" s="23"/>
      <c r="C60" s="42">
        <f t="shared" si="20"/>
        <v>19.440000000000001</v>
      </c>
      <c r="D60" s="62">
        <f>F11</f>
        <v>12</v>
      </c>
      <c r="E60" s="49">
        <f t="shared" ref="E60:M60" si="30">($D$60*(E52/100)*$F$14)+($F$14*$G$24)+$F$15-SUMPRODUCT($L$11:$L$25,$M$11:$M$25)-((E52/100)*$F$14*($F$18+$F$19))</f>
        <v>129.72999999999999</v>
      </c>
      <c r="F60" s="48">
        <f t="shared" si="30"/>
        <v>137.82999999999998</v>
      </c>
      <c r="G60" s="48">
        <f t="shared" si="30"/>
        <v>145.92999999999998</v>
      </c>
      <c r="H60" s="48">
        <f t="shared" si="30"/>
        <v>154.02999999999997</v>
      </c>
      <c r="I60" s="61">
        <f t="shared" si="30"/>
        <v>162.13</v>
      </c>
      <c r="J60" s="48">
        <f t="shared" si="30"/>
        <v>170.23</v>
      </c>
      <c r="K60" s="48">
        <f t="shared" si="30"/>
        <v>178.32999999999998</v>
      </c>
      <c r="L60" s="48">
        <f t="shared" si="30"/>
        <v>186.42999999999998</v>
      </c>
      <c r="M60" s="53">
        <f t="shared" si="30"/>
        <v>194.52999999999997</v>
      </c>
      <c r="N60" s="11">
        <f t="shared" si="22"/>
        <v>2</v>
      </c>
      <c r="O60" s="35">
        <f t="shared" si="23"/>
        <v>3.24</v>
      </c>
      <c r="P60" s="19"/>
      <c r="R60" s="25"/>
    </row>
    <row r="61" spans="1:18" x14ac:dyDescent="0.3">
      <c r="A61" s="23"/>
      <c r="C61" s="42">
        <f t="shared" si="20"/>
        <v>19.845000000000002</v>
      </c>
      <c r="D61" s="11">
        <f>IF(D60&gt;0,D60+0.25,0)</f>
        <v>12.25</v>
      </c>
      <c r="E61" s="49">
        <f t="shared" ref="E61:M61" si="31">($D$61*(E52/100)*$F$14)+($F$14*$G$24)+$F$15-SUMPRODUCT($L$11:$L$25,$M$11:$M$25)-((E52/100)*$F$14*($F$18+$F$19))</f>
        <v>134.22999999999999</v>
      </c>
      <c r="F61" s="48">
        <f t="shared" si="31"/>
        <v>142.51749999999998</v>
      </c>
      <c r="G61" s="48">
        <f t="shared" si="31"/>
        <v>150.80499999999998</v>
      </c>
      <c r="H61" s="48">
        <f t="shared" si="31"/>
        <v>159.09249999999997</v>
      </c>
      <c r="I61" s="48">
        <f t="shared" si="31"/>
        <v>167.38</v>
      </c>
      <c r="J61" s="48">
        <f t="shared" si="31"/>
        <v>175.66749999999999</v>
      </c>
      <c r="K61" s="48">
        <f t="shared" si="31"/>
        <v>183.95499999999998</v>
      </c>
      <c r="L61" s="48">
        <f t="shared" si="31"/>
        <v>192.24249999999998</v>
      </c>
      <c r="M61" s="53">
        <f t="shared" si="31"/>
        <v>200.52999999999997</v>
      </c>
      <c r="N61" s="11">
        <f t="shared" si="22"/>
        <v>1.75</v>
      </c>
      <c r="O61" s="35">
        <f t="shared" si="23"/>
        <v>2.835</v>
      </c>
      <c r="P61" s="19"/>
      <c r="R61" s="25"/>
    </row>
    <row r="62" spans="1:18" x14ac:dyDescent="0.3">
      <c r="A62" s="23"/>
      <c r="C62" s="42">
        <f t="shared" si="20"/>
        <v>20.25</v>
      </c>
      <c r="D62" s="11">
        <f>IF(D60&gt;0,D61+0.25,0)</f>
        <v>12.5</v>
      </c>
      <c r="E62" s="49">
        <f t="shared" ref="E62:M62" si="32">($D$62*(E52/100)*$F$14)+($F$14*$G$24)+$F$15-SUMPRODUCT($L$11:$L$25,$M$11:$M$25)-((E52/100)*$F$14*($F$18+$F$19))</f>
        <v>138.72999999999999</v>
      </c>
      <c r="F62" s="48">
        <f t="shared" si="32"/>
        <v>147.20499999999998</v>
      </c>
      <c r="G62" s="48">
        <f t="shared" si="32"/>
        <v>155.67999999999998</v>
      </c>
      <c r="H62" s="48">
        <f t="shared" si="32"/>
        <v>164.15499999999997</v>
      </c>
      <c r="I62" s="48">
        <f t="shared" si="32"/>
        <v>172.63</v>
      </c>
      <c r="J62" s="48">
        <f t="shared" si="32"/>
        <v>181.10499999999999</v>
      </c>
      <c r="K62" s="48">
        <f t="shared" si="32"/>
        <v>189.57999999999998</v>
      </c>
      <c r="L62" s="48">
        <f t="shared" si="32"/>
        <v>198.05499999999998</v>
      </c>
      <c r="M62" s="53">
        <f t="shared" si="32"/>
        <v>206.52999999999997</v>
      </c>
      <c r="N62" s="11">
        <f t="shared" si="22"/>
        <v>1.5</v>
      </c>
      <c r="O62" s="35">
        <f t="shared" si="23"/>
        <v>2.4300000000000002</v>
      </c>
      <c r="P62" s="19"/>
      <c r="R62" s="25"/>
    </row>
    <row r="63" spans="1:18" x14ac:dyDescent="0.3">
      <c r="A63" s="23"/>
      <c r="C63" s="42">
        <f t="shared" si="20"/>
        <v>20.655000000000001</v>
      </c>
      <c r="D63" s="11">
        <f>IF(D60&gt;0,D62+0.25,0)</f>
        <v>12.75</v>
      </c>
      <c r="E63" s="49">
        <f t="shared" ref="E63:M63" si="33">($D$63*(E52/100)*$F$14)+($F$14*$G$24)+$F$15-SUMPRODUCT($L$11:$L$25,$M$11:$M$25)-((E52/100)*$F$14*($F$18+$F$19))</f>
        <v>143.22999999999999</v>
      </c>
      <c r="F63" s="48">
        <f t="shared" si="33"/>
        <v>151.89249999999998</v>
      </c>
      <c r="G63" s="48">
        <f t="shared" si="33"/>
        <v>160.55499999999998</v>
      </c>
      <c r="H63" s="48">
        <f t="shared" si="33"/>
        <v>169.21749999999997</v>
      </c>
      <c r="I63" s="48">
        <f t="shared" si="33"/>
        <v>177.88</v>
      </c>
      <c r="J63" s="48">
        <f t="shared" si="33"/>
        <v>186.54249999999999</v>
      </c>
      <c r="K63" s="48">
        <f t="shared" si="33"/>
        <v>195.20499999999998</v>
      </c>
      <c r="L63" s="48">
        <f t="shared" si="33"/>
        <v>203.86749999999998</v>
      </c>
      <c r="M63" s="53">
        <f t="shared" si="33"/>
        <v>212.52999999999997</v>
      </c>
      <c r="N63" s="11">
        <f t="shared" si="22"/>
        <v>1.25</v>
      </c>
      <c r="O63" s="35">
        <f t="shared" si="23"/>
        <v>2.0250000000000004</v>
      </c>
      <c r="P63" s="19"/>
      <c r="R63" s="25"/>
    </row>
    <row r="64" spans="1:18" x14ac:dyDescent="0.3">
      <c r="A64" s="23"/>
      <c r="C64" s="42">
        <f t="shared" si="20"/>
        <v>21.060000000000002</v>
      </c>
      <c r="D64" s="11">
        <f>IF(D60&gt;0,D63+0.25,0)</f>
        <v>13</v>
      </c>
      <c r="E64" s="49">
        <f t="shared" ref="E64:M64" si="34">($D$64*(E52/100)*$F$14)+($F$14*$G$24)+$F$15-SUMPRODUCT($L$11:$L$25,$M$11:$M$25)-((E52/100)*$F$14*($F$18+$F$19))</f>
        <v>147.72999999999999</v>
      </c>
      <c r="F64" s="48">
        <f t="shared" si="34"/>
        <v>156.57999999999998</v>
      </c>
      <c r="G64" s="48">
        <f t="shared" si="34"/>
        <v>165.42999999999998</v>
      </c>
      <c r="H64" s="48">
        <f t="shared" si="34"/>
        <v>174.27999999999997</v>
      </c>
      <c r="I64" s="48">
        <f t="shared" si="34"/>
        <v>183.13</v>
      </c>
      <c r="J64" s="48">
        <f t="shared" si="34"/>
        <v>191.98</v>
      </c>
      <c r="K64" s="48">
        <f t="shared" si="34"/>
        <v>200.82999999999998</v>
      </c>
      <c r="L64" s="48">
        <f t="shared" si="34"/>
        <v>209.67999999999998</v>
      </c>
      <c r="M64" s="53">
        <f t="shared" si="34"/>
        <v>218.52999999999997</v>
      </c>
      <c r="N64" s="11">
        <f t="shared" si="22"/>
        <v>1</v>
      </c>
      <c r="O64" s="35">
        <f t="shared" si="23"/>
        <v>1.62</v>
      </c>
      <c r="P64" s="19"/>
      <c r="R64" s="25"/>
    </row>
    <row r="65" spans="1:18" x14ac:dyDescent="0.3">
      <c r="A65" s="23"/>
      <c r="C65" s="42">
        <f t="shared" si="20"/>
        <v>21.465</v>
      </c>
      <c r="D65" s="11">
        <f>IF(D60&gt;0,D64+0.25,0)</f>
        <v>13.25</v>
      </c>
      <c r="E65" s="49">
        <f t="shared" ref="E65:M65" si="35">($D$65*(E52/100)*$F$14)+($F$14*$G$24)+$F$15-SUMPRODUCT($L$11:$L$25,$M$11:$M$25)-((E52/100)*$F$14*($F$18+$F$19))</f>
        <v>152.22999999999999</v>
      </c>
      <c r="F65" s="48">
        <f t="shared" si="35"/>
        <v>161.26749999999998</v>
      </c>
      <c r="G65" s="48">
        <f t="shared" si="35"/>
        <v>170.30499999999998</v>
      </c>
      <c r="H65" s="48">
        <f t="shared" si="35"/>
        <v>179.34249999999997</v>
      </c>
      <c r="I65" s="48">
        <f t="shared" si="35"/>
        <v>188.38</v>
      </c>
      <c r="J65" s="48">
        <f t="shared" si="35"/>
        <v>197.41749999999999</v>
      </c>
      <c r="K65" s="48">
        <f t="shared" si="35"/>
        <v>206.45499999999998</v>
      </c>
      <c r="L65" s="48">
        <f t="shared" si="35"/>
        <v>215.49249999999998</v>
      </c>
      <c r="M65" s="53">
        <f t="shared" si="35"/>
        <v>224.52999999999997</v>
      </c>
      <c r="N65" s="11">
        <f t="shared" si="22"/>
        <v>0.75</v>
      </c>
      <c r="O65" s="35">
        <f t="shared" si="23"/>
        <v>1.2150000000000001</v>
      </c>
      <c r="P65" s="19"/>
      <c r="R65" s="25"/>
    </row>
    <row r="66" spans="1:18" x14ac:dyDescent="0.3">
      <c r="A66" s="23"/>
      <c r="C66" s="42">
        <f t="shared" si="20"/>
        <v>21.87</v>
      </c>
      <c r="D66" s="11">
        <f>IF(D60&gt;0,D65+0.25,0)</f>
        <v>13.5</v>
      </c>
      <c r="E66" s="49">
        <f t="shared" ref="E66:M66" si="36">($D$66*(E52/100)*$F$14)+($F$14*$G$24)+$F$15-SUMPRODUCT($L$11:$L$25,$M$11:$M$25)-((E52/100)*$F$14*($F$18+$F$19))</f>
        <v>156.72999999999999</v>
      </c>
      <c r="F66" s="48">
        <f t="shared" si="36"/>
        <v>165.95499999999998</v>
      </c>
      <c r="G66" s="48">
        <f t="shared" si="36"/>
        <v>175.17999999999998</v>
      </c>
      <c r="H66" s="48">
        <f t="shared" si="36"/>
        <v>184.40499999999997</v>
      </c>
      <c r="I66" s="48">
        <f t="shared" si="36"/>
        <v>193.63</v>
      </c>
      <c r="J66" s="48">
        <f t="shared" si="36"/>
        <v>202.85499999999999</v>
      </c>
      <c r="K66" s="48">
        <f t="shared" si="36"/>
        <v>212.07999999999998</v>
      </c>
      <c r="L66" s="48">
        <f t="shared" si="36"/>
        <v>221.30499999999998</v>
      </c>
      <c r="M66" s="53">
        <f t="shared" si="36"/>
        <v>230.52999999999997</v>
      </c>
      <c r="N66" s="11">
        <f t="shared" si="22"/>
        <v>0.5</v>
      </c>
      <c r="O66" s="35">
        <f t="shared" si="23"/>
        <v>0.81</v>
      </c>
      <c r="P66" s="19"/>
      <c r="R66" s="25"/>
    </row>
    <row r="67" spans="1:18" ht="19.5" thickBot="1" x14ac:dyDescent="0.35">
      <c r="A67" s="23"/>
      <c r="C67" s="42">
        <f t="shared" si="20"/>
        <v>22.275000000000002</v>
      </c>
      <c r="D67" s="11">
        <f>IF(D60&gt;0,D66+0.25,0)</f>
        <v>13.75</v>
      </c>
      <c r="E67" s="50">
        <f t="shared" ref="E67:M67" si="37">($D$67*(E52/100)*$F$14)+($F$14*$G$24)+$F$15-SUMPRODUCT($L$11:$L$25,$M$11:$M$25)-((E52/100)*$F$14*($F$18+$F$19))</f>
        <v>161.22999999999999</v>
      </c>
      <c r="F67" s="54">
        <f t="shared" si="37"/>
        <v>170.64249999999998</v>
      </c>
      <c r="G67" s="54">
        <f t="shared" si="37"/>
        <v>180.05499999999998</v>
      </c>
      <c r="H67" s="54">
        <f t="shared" si="37"/>
        <v>189.46749999999997</v>
      </c>
      <c r="I67" s="54">
        <f t="shared" si="37"/>
        <v>198.88</v>
      </c>
      <c r="J67" s="54">
        <f t="shared" si="37"/>
        <v>208.29249999999999</v>
      </c>
      <c r="K67" s="54">
        <f t="shared" si="37"/>
        <v>217.70499999999998</v>
      </c>
      <c r="L67" s="54">
        <f t="shared" si="37"/>
        <v>227.11749999999998</v>
      </c>
      <c r="M67" s="55">
        <f t="shared" si="37"/>
        <v>236.52999999999997</v>
      </c>
      <c r="N67" s="11">
        <f t="shared" si="22"/>
        <v>0.25</v>
      </c>
      <c r="O67" s="35">
        <f t="shared" si="23"/>
        <v>0.40500000000000003</v>
      </c>
      <c r="P67" s="19"/>
      <c r="R67" s="25"/>
    </row>
    <row r="68" spans="1:18" ht="19.5" thickBot="1" x14ac:dyDescent="0.35">
      <c r="A68" s="23"/>
      <c r="C68" s="20"/>
      <c r="D68" s="21"/>
      <c r="E68" s="27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2"/>
      <c r="R68" s="25"/>
    </row>
    <row r="69" spans="1:18" x14ac:dyDescent="0.3">
      <c r="A69" s="23"/>
      <c r="R69" s="25"/>
    </row>
    <row r="70" spans="1:18" x14ac:dyDescent="0.3">
      <c r="A70" s="23"/>
      <c r="C70" s="41" t="s">
        <v>80</v>
      </c>
      <c r="R70" s="25"/>
    </row>
    <row r="71" spans="1:18" x14ac:dyDescent="0.3">
      <c r="A71" s="23"/>
      <c r="C71" s="41" t="s">
        <v>29</v>
      </c>
      <c r="R71" s="25"/>
    </row>
    <row r="72" spans="1:18" x14ac:dyDescent="0.3">
      <c r="A72" s="23"/>
      <c r="R72" s="25"/>
    </row>
    <row r="73" spans="1:18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5"/>
      <c r="Q73" s="25"/>
      <c r="R73" s="25"/>
    </row>
  </sheetData>
  <conditionalFormatting sqref="E32">
    <cfRule type="cellIs" dxfId="3391" priority="3642" operator="greaterThan">
      <formula>0</formula>
    </cfRule>
    <cfRule type="colorScale" priority="3643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3:M67 E32:M46">
    <cfRule type="cellIs" dxfId="3390" priority="3640" operator="greaterThan">
      <formula>0</formula>
    </cfRule>
    <cfRule type="cellIs" dxfId="3389" priority="3641" operator="greaterThan">
      <formula>0</formula>
    </cfRule>
  </conditionalFormatting>
  <conditionalFormatting sqref="E53:M67 E32:M46">
    <cfRule type="cellIs" dxfId="3388" priority="3639" operator="greaterThan">
      <formula>0</formula>
    </cfRule>
  </conditionalFormatting>
  <conditionalFormatting sqref="F32">
    <cfRule type="cellIs" dxfId="3387" priority="3637" operator="greaterThan">
      <formula>0</formula>
    </cfRule>
    <cfRule type="colorScale" priority="3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3386" priority="3635" operator="greaterThan">
      <formula>0</formula>
    </cfRule>
    <cfRule type="colorScale" priority="3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3385" priority="3633" operator="greaterThan">
      <formula>0</formula>
    </cfRule>
    <cfRule type="colorScale" priority="3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3384" priority="3631" operator="greaterThan">
      <formula>0</formula>
    </cfRule>
    <cfRule type="colorScale" priority="3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3383" priority="3629" operator="greaterThan">
      <formula>0</formula>
    </cfRule>
    <cfRule type="colorScale" priority="3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3382" priority="3627" operator="greaterThan">
      <formula>0</formula>
    </cfRule>
    <cfRule type="colorScale" priority="3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3381" priority="3625" operator="greaterThan">
      <formula>0</formula>
    </cfRule>
    <cfRule type="colorScale" priority="3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380" priority="3623" operator="greaterThan">
      <formula>0</formula>
    </cfRule>
    <cfRule type="colorScale" priority="3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379" priority="3621" operator="greaterThan">
      <formula>0</formula>
    </cfRule>
    <cfRule type="colorScale" priority="3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3378" priority="3619" operator="greaterThan">
      <formula>0</formula>
    </cfRule>
    <cfRule type="colorScale" priority="3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3377" priority="3617" operator="greaterThan">
      <formula>0</formula>
    </cfRule>
    <cfRule type="colorScale" priority="3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3376" priority="3615" operator="greaterThan">
      <formula>0</formula>
    </cfRule>
    <cfRule type="colorScale" priority="3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3375" priority="3613" operator="greaterThan">
      <formula>0</formula>
    </cfRule>
    <cfRule type="colorScale" priority="3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3374" priority="3611" operator="greaterThan">
      <formula>0</formula>
    </cfRule>
    <cfRule type="colorScale" priority="3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3373" priority="3609" operator="greaterThan">
      <formula>0</formula>
    </cfRule>
    <cfRule type="colorScale" priority="3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3372" priority="3607" operator="greaterThan">
      <formula>0</formula>
    </cfRule>
    <cfRule type="colorScale" priority="3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371" priority="3605" operator="greaterThan">
      <formula>0</formula>
    </cfRule>
    <cfRule type="colorScale" priority="3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3370" priority="3603" operator="greaterThan">
      <formula>0</formula>
    </cfRule>
    <cfRule type="colorScale" priority="3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3369" priority="3601" operator="greaterThan">
      <formula>0</formula>
    </cfRule>
    <cfRule type="colorScale" priority="3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3368" priority="3599" operator="greaterThan">
      <formula>0</formula>
    </cfRule>
    <cfRule type="colorScale" priority="3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3367" priority="3597" operator="greaterThan">
      <formula>0</formula>
    </cfRule>
    <cfRule type="colorScale" priority="3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3366" priority="3595" operator="greaterThan">
      <formula>0</formula>
    </cfRule>
    <cfRule type="colorScale" priority="3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3365" priority="3593" operator="greaterThan">
      <formula>0</formula>
    </cfRule>
    <cfRule type="colorScale" priority="3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3364" priority="3591" operator="greaterThan">
      <formula>0</formula>
    </cfRule>
    <cfRule type="colorScale" priority="3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363" priority="3589" operator="greaterThan">
      <formula>0</formula>
    </cfRule>
    <cfRule type="colorScale" priority="3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362" priority="3587" operator="greaterThan">
      <formula>0</formula>
    </cfRule>
    <cfRule type="colorScale" priority="3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3">
    <cfRule type="cellIs" dxfId="3361" priority="3585" operator="greaterThan">
      <formula>0</formula>
    </cfRule>
    <cfRule type="colorScale" priority="3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4">
    <cfRule type="cellIs" dxfId="3360" priority="3583" operator="greaterThan">
      <formula>0</formula>
    </cfRule>
    <cfRule type="colorScale" priority="3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5">
    <cfRule type="cellIs" dxfId="3359" priority="3581" operator="greaterThan">
      <formula>0</formula>
    </cfRule>
    <cfRule type="colorScale" priority="3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6">
    <cfRule type="cellIs" dxfId="3358" priority="3579" operator="greaterThan">
      <formula>0</formula>
    </cfRule>
    <cfRule type="colorScale" priority="3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7">
    <cfRule type="cellIs" dxfId="3357" priority="3577" operator="greaterThan">
      <formula>0</formula>
    </cfRule>
    <cfRule type="colorScale" priority="3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8">
    <cfRule type="cellIs" dxfId="3356" priority="3575" operator="greaterThan">
      <formula>0</formula>
    </cfRule>
    <cfRule type="colorScale" priority="3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9">
    <cfRule type="cellIs" dxfId="3355" priority="3573" operator="greaterThan">
      <formula>0</formula>
    </cfRule>
    <cfRule type="colorScale" priority="3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0">
    <cfRule type="cellIs" dxfId="3354" priority="3571" operator="greaterThan">
      <formula>0</formula>
    </cfRule>
    <cfRule type="colorScale" priority="3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1">
    <cfRule type="cellIs" dxfId="3353" priority="3569" operator="greaterThan">
      <formula>0</formula>
    </cfRule>
    <cfRule type="colorScale" priority="3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2">
    <cfRule type="cellIs" dxfId="3352" priority="3567" operator="greaterThan">
      <formula>0</formula>
    </cfRule>
    <cfRule type="colorScale" priority="3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3351" priority="3565" operator="greaterThan">
      <formula>0</formula>
    </cfRule>
    <cfRule type="colorScale" priority="3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3">
    <cfRule type="cellIs" dxfId="3350" priority="3563" operator="greaterThan">
      <formula>0</formula>
    </cfRule>
    <cfRule type="colorScale" priority="3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3349" priority="3561" operator="greaterThan">
      <formula>0</formula>
    </cfRule>
    <cfRule type="colorScale" priority="3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5">
    <cfRule type="cellIs" dxfId="3348" priority="3559" operator="greaterThan">
      <formula>0</formula>
    </cfRule>
    <cfRule type="colorScale" priority="3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6">
    <cfRule type="cellIs" dxfId="3347" priority="3557" operator="greaterThan">
      <formula>0</formula>
    </cfRule>
    <cfRule type="colorScale" priority="3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3346" priority="3555" operator="greaterThan">
      <formula>0</formula>
    </cfRule>
    <cfRule type="colorScale" priority="3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3345" priority="3553" operator="greaterThan">
      <formula>0</formula>
    </cfRule>
    <cfRule type="colorScale" priority="3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3344" priority="3551" operator="greaterThan">
      <formula>0</formula>
    </cfRule>
    <cfRule type="colorScale" priority="3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3343" priority="3549" operator="greaterThan">
      <formula>0</formula>
    </cfRule>
    <cfRule type="colorScale" priority="3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3342" priority="3547" operator="greaterThan">
      <formula>0</formula>
    </cfRule>
    <cfRule type="colorScale" priority="3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3341" priority="3545" operator="greaterThan">
      <formula>0</formula>
    </cfRule>
    <cfRule type="colorScale" priority="3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3340" priority="3543" operator="greaterThan">
      <formula>0</formula>
    </cfRule>
    <cfRule type="colorScale" priority="3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3339" priority="3541" operator="greaterThan">
      <formula>0</formula>
    </cfRule>
    <cfRule type="colorScale" priority="3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3338" priority="3539" operator="greaterThan">
      <formula>0</formula>
    </cfRule>
    <cfRule type="colorScale" priority="3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3337" priority="3537" operator="greaterThan">
      <formula>0</formula>
    </cfRule>
    <cfRule type="colorScale" priority="3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3336" priority="3535" operator="greaterThan">
      <formula>0</formula>
    </cfRule>
    <cfRule type="colorScale" priority="3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335" priority="3533" operator="greaterThan">
      <formula>0</formula>
    </cfRule>
    <cfRule type="colorScale" priority="3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3334" priority="3531" operator="greaterThan">
      <formula>0</formula>
    </cfRule>
    <cfRule type="colorScale" priority="3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333" priority="3529" operator="greaterThan">
      <formula>0</formula>
    </cfRule>
    <cfRule type="colorScale" priority="3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3332" priority="3527" operator="greaterThan">
      <formula>0</formula>
    </cfRule>
    <cfRule type="colorScale" priority="3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3331" priority="3525" operator="greaterThan">
      <formula>0</formula>
    </cfRule>
    <cfRule type="colorScale" priority="3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3330" priority="3523" operator="greaterThan">
      <formula>0</formula>
    </cfRule>
    <cfRule type="colorScale" priority="3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3329" priority="3521" operator="greaterThan">
      <formula>0</formula>
    </cfRule>
    <cfRule type="colorScale" priority="3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3328" priority="3519" operator="greaterThan">
      <formula>0</formula>
    </cfRule>
    <cfRule type="colorScale" priority="3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3327" priority="3517" operator="greaterThan">
      <formula>0</formula>
    </cfRule>
    <cfRule type="colorScale" priority="3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3326" priority="3515" operator="greaterThan">
      <formula>0</formula>
    </cfRule>
    <cfRule type="colorScale" priority="3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3325" priority="3513" operator="greaterThan">
      <formula>0</formula>
    </cfRule>
    <cfRule type="colorScale" priority="3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3324" priority="3511" operator="greaterThan">
      <formula>0</formula>
    </cfRule>
    <cfRule type="colorScale" priority="3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3323" priority="3509" operator="greaterThan">
      <formula>0</formula>
    </cfRule>
    <cfRule type="colorScale" priority="3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3322" priority="3507" operator="greaterThan">
      <formula>0</formula>
    </cfRule>
    <cfRule type="colorScale" priority="3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3321" priority="3505" operator="greaterThan">
      <formula>0</formula>
    </cfRule>
    <cfRule type="colorScale" priority="3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3320" priority="3503" operator="greaterThan">
      <formula>0</formula>
    </cfRule>
    <cfRule type="colorScale" priority="3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3319" priority="3501" operator="greaterThan">
      <formula>0</formula>
    </cfRule>
    <cfRule type="colorScale" priority="3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3318" priority="3499" operator="greaterThan">
      <formula>0</formula>
    </cfRule>
    <cfRule type="colorScale" priority="3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3317" priority="3497" operator="greaterThan">
      <formula>0</formula>
    </cfRule>
    <cfRule type="colorScale" priority="3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3316" priority="3495" operator="greaterThan">
      <formula>0</formula>
    </cfRule>
    <cfRule type="colorScale" priority="3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3315" priority="3493" operator="greaterThan">
      <formula>0</formula>
    </cfRule>
    <cfRule type="colorScale" priority="3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3314" priority="3491" operator="greaterThan">
      <formula>0</formula>
    </cfRule>
    <cfRule type="colorScale" priority="3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3313" priority="3489" operator="greaterThan">
      <formula>0</formula>
    </cfRule>
    <cfRule type="colorScale" priority="3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3312" priority="3487" operator="greaterThan">
      <formula>0</formula>
    </cfRule>
    <cfRule type="colorScale" priority="3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3311" priority="3485" operator="greaterThan">
      <formula>0</formula>
    </cfRule>
    <cfRule type="colorScale" priority="3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3310" priority="3483" operator="greaterThan">
      <formula>0</formula>
    </cfRule>
    <cfRule type="colorScale" priority="3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3309" priority="3481" operator="greaterThan">
      <formula>0</formula>
    </cfRule>
    <cfRule type="colorScale" priority="3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3308" priority="3479" operator="greaterThan">
      <formula>0</formula>
    </cfRule>
    <cfRule type="colorScale" priority="3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3307" priority="3477" operator="greaterThan">
      <formula>0</formula>
    </cfRule>
    <cfRule type="colorScale" priority="3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3306" priority="3475" operator="greaterThan">
      <formula>0</formula>
    </cfRule>
    <cfRule type="colorScale" priority="3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3305" priority="3473" operator="greaterThan">
      <formula>0</formula>
    </cfRule>
    <cfRule type="colorScale" priority="3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3304" priority="3471" operator="greaterThan">
      <formula>0</formula>
    </cfRule>
    <cfRule type="colorScale" priority="3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3303" priority="3469" operator="greaterThan">
      <formula>0</formula>
    </cfRule>
    <cfRule type="colorScale" priority="3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3302" priority="3467" operator="greaterThan">
      <formula>0</formula>
    </cfRule>
    <cfRule type="colorScale" priority="3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3301" priority="3465" operator="greaterThan">
      <formula>0</formula>
    </cfRule>
    <cfRule type="colorScale" priority="3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3300" priority="3463" operator="greaterThan">
      <formula>0</formula>
    </cfRule>
    <cfRule type="colorScale" priority="3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3299" priority="3461" operator="greaterThan">
      <formula>0</formula>
    </cfRule>
    <cfRule type="colorScale" priority="3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3298" priority="3459" operator="greaterThan">
      <formula>0</formula>
    </cfRule>
    <cfRule type="colorScale" priority="3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3297" priority="3457" operator="greaterThan">
      <formula>0</formula>
    </cfRule>
    <cfRule type="colorScale" priority="3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3296" priority="3455" operator="greaterThan">
      <formula>0</formula>
    </cfRule>
    <cfRule type="colorScale" priority="3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3295" priority="3453" operator="greaterThan">
      <formula>0</formula>
    </cfRule>
    <cfRule type="colorScale" priority="3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3294" priority="3451" operator="greaterThan">
      <formula>0</formula>
    </cfRule>
    <cfRule type="colorScale" priority="3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3293" priority="3449" operator="greaterThan">
      <formula>0</formula>
    </cfRule>
    <cfRule type="colorScale" priority="3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3292" priority="3447" operator="greaterThan">
      <formula>0</formula>
    </cfRule>
    <cfRule type="colorScale" priority="3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3291" priority="3445" operator="greaterThan">
      <formula>0</formula>
    </cfRule>
    <cfRule type="colorScale" priority="3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3290" priority="3443" operator="greaterThan">
      <formula>0</formula>
    </cfRule>
    <cfRule type="colorScale" priority="3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3289" priority="3441" operator="greaterThan">
      <formula>0</formula>
    </cfRule>
    <cfRule type="colorScale" priority="3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3288" priority="3439" operator="greaterThan">
      <formula>0</formula>
    </cfRule>
    <cfRule type="colorScale" priority="3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3287" priority="3437" operator="greaterThan">
      <formula>0</formula>
    </cfRule>
    <cfRule type="colorScale" priority="3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3286" priority="3435" operator="greaterThan">
      <formula>0</formula>
    </cfRule>
    <cfRule type="colorScale" priority="3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3285" priority="3433" operator="greaterThan">
      <formula>0</formula>
    </cfRule>
    <cfRule type="colorScale" priority="3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3284" priority="3431" operator="greaterThan">
      <formula>0</formula>
    </cfRule>
    <cfRule type="colorScale" priority="3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3283" priority="3429" operator="greaterThan">
      <formula>0</formula>
    </cfRule>
    <cfRule type="colorScale" priority="3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3282" priority="3427" operator="greaterThan">
      <formula>0</formula>
    </cfRule>
    <cfRule type="colorScale" priority="3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3281" priority="3425" operator="greaterThan">
      <formula>0</formula>
    </cfRule>
    <cfRule type="colorScale" priority="3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3280" priority="3423" operator="greaterThan">
      <formula>0</formula>
    </cfRule>
    <cfRule type="colorScale" priority="3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3279" priority="3421" operator="greaterThan">
      <formula>0</formula>
    </cfRule>
    <cfRule type="colorScale" priority="3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3278" priority="3419" operator="greaterThan">
      <formula>0</formula>
    </cfRule>
    <cfRule type="colorScale" priority="3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3277" priority="3417" operator="greaterThan">
      <formula>0</formula>
    </cfRule>
    <cfRule type="colorScale" priority="3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3276" priority="3415" operator="greaterThan">
      <formula>0</formula>
    </cfRule>
    <cfRule type="colorScale" priority="3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3275" priority="3413" operator="greaterThan">
      <formula>0</formula>
    </cfRule>
    <cfRule type="colorScale" priority="3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3274" priority="3411" operator="greaterThan">
      <formula>0</formula>
    </cfRule>
    <cfRule type="colorScale" priority="3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3273" priority="3409" operator="greaterThan">
      <formula>0</formula>
    </cfRule>
    <cfRule type="colorScale" priority="3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3272" priority="3407" operator="greaterThan">
      <formula>0</formula>
    </cfRule>
    <cfRule type="colorScale" priority="3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3271" priority="3405" operator="greaterThan">
      <formula>0</formula>
    </cfRule>
    <cfRule type="colorScale" priority="3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3270" priority="3403" operator="greaterThan">
      <formula>0</formula>
    </cfRule>
    <cfRule type="colorScale" priority="3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3269" priority="3401" operator="greaterThan">
      <formula>0</formula>
    </cfRule>
    <cfRule type="colorScale" priority="3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3268" priority="3399" operator="greaterThan">
      <formula>0</formula>
    </cfRule>
    <cfRule type="colorScale" priority="3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3267" priority="3397" operator="greaterThan">
      <formula>0</formula>
    </cfRule>
    <cfRule type="colorScale" priority="3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3266" priority="3395" operator="greaterThan">
      <formula>0</formula>
    </cfRule>
    <cfRule type="colorScale" priority="3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3265" priority="3393" operator="greaterThan">
      <formula>0</formula>
    </cfRule>
    <cfRule type="colorScale" priority="3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3264" priority="3391" operator="greaterThan">
      <formula>0</formula>
    </cfRule>
    <cfRule type="colorScale" priority="3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3263" priority="3389" operator="greaterThan">
      <formula>0</formula>
    </cfRule>
    <cfRule type="colorScale" priority="3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3262" priority="3387" operator="greaterThan">
      <formula>0</formula>
    </cfRule>
    <cfRule type="colorScale" priority="3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3261" priority="3385" operator="greaterThan">
      <formula>0</formula>
    </cfRule>
    <cfRule type="colorScale" priority="3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3260" priority="3383" operator="greaterThan">
      <formula>0</formula>
    </cfRule>
    <cfRule type="colorScale" priority="3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3259" priority="3381" operator="greaterThan">
      <formula>0</formula>
    </cfRule>
    <cfRule type="colorScale" priority="3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3258" priority="3379" operator="greaterThan">
      <formula>0</formula>
    </cfRule>
    <cfRule type="colorScale" priority="3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3257" priority="3377" operator="greaterThan">
      <formula>0</formula>
    </cfRule>
    <cfRule type="colorScale" priority="3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3256" priority="3375" operator="greaterThan">
      <formula>0</formula>
    </cfRule>
    <cfRule type="colorScale" priority="3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3255" priority="3373" operator="greaterThan">
      <formula>0</formula>
    </cfRule>
    <cfRule type="colorScale" priority="3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3254" priority="3371" operator="greaterThan">
      <formula>0</formula>
    </cfRule>
    <cfRule type="colorScale" priority="3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3253" priority="3369" operator="greaterThan">
      <formula>0</formula>
    </cfRule>
    <cfRule type="colorScale" priority="3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3252" priority="3367" operator="greaterThan">
      <formula>0</formula>
    </cfRule>
    <cfRule type="colorScale" priority="3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3251" priority="3365" operator="greaterThan">
      <formula>0</formula>
    </cfRule>
    <cfRule type="colorScale" priority="3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3250" priority="3363" operator="greaterThan">
      <formula>0</formula>
    </cfRule>
    <cfRule type="colorScale" priority="3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3249" priority="3361" operator="greaterThan">
      <formula>0</formula>
    </cfRule>
    <cfRule type="colorScale" priority="3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3248" priority="3359" operator="greaterThan">
      <formula>0</formula>
    </cfRule>
    <cfRule type="colorScale" priority="3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3247" priority="3357" operator="greaterThan">
      <formula>0</formula>
    </cfRule>
    <cfRule type="colorScale" priority="3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3246" priority="3355" operator="greaterThan">
      <formula>0</formula>
    </cfRule>
    <cfRule type="colorScale" priority="3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3245" priority="3353" operator="greaterThan">
      <formula>0</formula>
    </cfRule>
    <cfRule type="colorScale" priority="3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3244" priority="3351" operator="greaterThan">
      <formula>0</formula>
    </cfRule>
    <cfRule type="colorScale" priority="3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3243" priority="3349" operator="greaterThan">
      <formula>0</formula>
    </cfRule>
    <cfRule type="colorScale" priority="3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3242" priority="3347" operator="greaterThan">
      <formula>0</formula>
    </cfRule>
    <cfRule type="colorScale" priority="3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3241" priority="3345" operator="greaterThan">
      <formula>0</formula>
    </cfRule>
    <cfRule type="colorScale" priority="3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3240" priority="3343" operator="greaterThan">
      <formula>0</formula>
    </cfRule>
    <cfRule type="colorScale" priority="3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3239" priority="3341" operator="greaterThan">
      <formula>0</formula>
    </cfRule>
    <cfRule type="colorScale" priority="3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3238" priority="3339" operator="greaterThan">
      <formula>0</formula>
    </cfRule>
    <cfRule type="colorScale" priority="3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3237" priority="3337" operator="greaterThan">
      <formula>0</formula>
    </cfRule>
    <cfRule type="colorScale" priority="3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3236" priority="3335" operator="greaterThan">
      <formula>0</formula>
    </cfRule>
    <cfRule type="colorScale" priority="3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3235" priority="3333" operator="greaterThan">
      <formula>0</formula>
    </cfRule>
    <cfRule type="colorScale" priority="3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234" priority="3331" operator="greaterThan">
      <formula>0</formula>
    </cfRule>
    <cfRule type="colorScale" priority="3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3233" priority="3329" operator="greaterThan">
      <formula>0</formula>
    </cfRule>
    <cfRule type="colorScale" priority="3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3232" priority="3327" operator="greaterThan">
      <formula>0</formula>
    </cfRule>
    <cfRule type="colorScale" priority="3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3231" priority="3325" operator="greaterThan">
      <formula>0</formula>
    </cfRule>
    <cfRule type="colorScale" priority="3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3230" priority="3323" operator="greaterThan">
      <formula>0</formula>
    </cfRule>
    <cfRule type="colorScale" priority="3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3229" priority="3321" operator="greaterThan">
      <formula>0</formula>
    </cfRule>
    <cfRule type="colorScale" priority="3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3228" priority="3319" operator="greaterThan">
      <formula>0</formula>
    </cfRule>
    <cfRule type="colorScale" priority="3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3227" priority="3317" operator="greaterThan">
      <formula>0</formula>
    </cfRule>
    <cfRule type="colorScale" priority="3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3226" priority="3315" operator="greaterThan">
      <formula>0</formula>
    </cfRule>
    <cfRule type="colorScale" priority="3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3225" priority="3313" operator="greaterThan">
      <formula>0</formula>
    </cfRule>
    <cfRule type="colorScale" priority="3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3224" priority="3311" operator="greaterThan">
      <formula>0</formula>
    </cfRule>
    <cfRule type="colorScale" priority="3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3223" priority="3309" operator="greaterThan">
      <formula>0</formula>
    </cfRule>
    <cfRule type="colorScale" priority="3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3222" priority="3307" operator="greaterThan">
      <formula>0</formula>
    </cfRule>
    <cfRule type="colorScale" priority="3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3221" priority="3305" operator="greaterThan">
      <formula>0</formula>
    </cfRule>
    <cfRule type="colorScale" priority="3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3220" priority="3303" operator="greaterThan">
      <formula>0</formula>
    </cfRule>
    <cfRule type="colorScale" priority="3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3219" priority="3301" operator="greaterThan">
      <formula>0</formula>
    </cfRule>
    <cfRule type="colorScale" priority="3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218" priority="3299" operator="greaterThan">
      <formula>0</formula>
    </cfRule>
    <cfRule type="colorScale" priority="3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3217" priority="3297" operator="greaterThan">
      <formula>0</formula>
    </cfRule>
    <cfRule type="colorScale" priority="3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3216" priority="3295" operator="greaterThan">
      <formula>0</formula>
    </cfRule>
    <cfRule type="colorScale" priority="3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3215" priority="3293" operator="greaterThan">
      <formula>0</formula>
    </cfRule>
    <cfRule type="colorScale" priority="3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3214" priority="3291" operator="greaterThan">
      <formula>0</formula>
    </cfRule>
    <cfRule type="colorScale" priority="3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3213" priority="3289" operator="greaterThan">
      <formula>0</formula>
    </cfRule>
    <cfRule type="colorScale" priority="3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3212" priority="3287" operator="greaterThan">
      <formula>0</formula>
    </cfRule>
    <cfRule type="colorScale" priority="3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3211" priority="3285" operator="greaterThan">
      <formula>0</formula>
    </cfRule>
    <cfRule type="colorScale" priority="3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3210" priority="3283" operator="greaterThan">
      <formula>0</formula>
    </cfRule>
    <cfRule type="colorScale" priority="3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3209" priority="3281" operator="greaterThan">
      <formula>0</formula>
    </cfRule>
    <cfRule type="colorScale" priority="3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3208" priority="3279" operator="greaterThan">
      <formula>0</formula>
    </cfRule>
    <cfRule type="colorScale" priority="3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3207" priority="3277" operator="greaterThan">
      <formula>0</formula>
    </cfRule>
    <cfRule type="colorScale" priority="3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3206" priority="3275" operator="greaterThan">
      <formula>0</formula>
    </cfRule>
    <cfRule type="colorScale" priority="3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3205" priority="3273" operator="greaterThan">
      <formula>0</formula>
    </cfRule>
    <cfRule type="colorScale" priority="3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3204" priority="3271" operator="greaterThan">
      <formula>0</formula>
    </cfRule>
    <cfRule type="colorScale" priority="3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3203" priority="3269" operator="greaterThan">
      <formula>0</formula>
    </cfRule>
    <cfRule type="colorScale" priority="3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3">
    <cfRule type="cellIs" dxfId="3202" priority="3267" operator="greaterThan">
      <formula>0</formula>
    </cfRule>
    <cfRule type="colorScale" priority="3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3201" priority="3265" operator="greaterThan">
      <formula>0</formula>
    </cfRule>
    <cfRule type="colorScale" priority="3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3200" priority="3263" operator="greaterThan">
      <formula>0</formula>
    </cfRule>
    <cfRule type="colorScale" priority="3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3199" priority="3261" operator="greaterThan">
      <formula>0</formula>
    </cfRule>
    <cfRule type="colorScale" priority="3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3198" priority="3259" operator="greaterThan">
      <formula>0</formula>
    </cfRule>
    <cfRule type="colorScale" priority="3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3197" priority="3257" operator="greaterThan">
      <formula>0</formula>
    </cfRule>
    <cfRule type="colorScale" priority="3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3196" priority="3255" operator="greaterThan">
      <formula>0</formula>
    </cfRule>
    <cfRule type="colorScale" priority="3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3195" priority="3253" operator="greaterThan">
      <formula>0</formula>
    </cfRule>
    <cfRule type="colorScale" priority="3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194" priority="3251" operator="greaterThan">
      <formula>0</formula>
    </cfRule>
    <cfRule type="colorScale" priority="3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193" priority="3249" operator="greaterThan">
      <formula>0</formula>
    </cfRule>
    <cfRule type="colorScale" priority="3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3192" priority="3247" operator="greaterThan">
      <formula>0</formula>
    </cfRule>
    <cfRule type="colorScale" priority="3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3191" priority="3245" operator="greaterThan">
      <formula>0</formula>
    </cfRule>
    <cfRule type="colorScale" priority="3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3190" priority="3243" operator="greaterThan">
      <formula>0</formula>
    </cfRule>
    <cfRule type="colorScale" priority="3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3189" priority="3241" operator="greaterThan">
      <formula>0</formula>
    </cfRule>
    <cfRule type="colorScale" priority="3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3188" priority="3239" operator="greaterThan">
      <formula>0</formula>
    </cfRule>
    <cfRule type="colorScale" priority="3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3187" priority="3237" operator="greaterThan">
      <formula>0</formula>
    </cfRule>
    <cfRule type="colorScale" priority="3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3186" priority="3235" operator="greaterThan">
      <formula>0</formula>
    </cfRule>
    <cfRule type="colorScale" priority="3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185" priority="3233" operator="greaterThan">
      <formula>0</formula>
    </cfRule>
    <cfRule type="colorScale" priority="3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3184" priority="3231" operator="greaterThan">
      <formula>0</formula>
    </cfRule>
    <cfRule type="colorScale" priority="3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3183" priority="3229" operator="greaterThan">
      <formula>0</formula>
    </cfRule>
    <cfRule type="colorScale" priority="3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3182" priority="3227" operator="greaterThan">
      <formula>0</formula>
    </cfRule>
    <cfRule type="colorScale" priority="3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3181" priority="3225" operator="greaterThan">
      <formula>0</formula>
    </cfRule>
    <cfRule type="colorScale" priority="3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3180" priority="3223" operator="greaterThan">
      <formula>0</formula>
    </cfRule>
    <cfRule type="colorScale" priority="3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3179" priority="3221" operator="greaterThan">
      <formula>0</formula>
    </cfRule>
    <cfRule type="colorScale" priority="3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3178" priority="3219" operator="greaterThan">
      <formula>0</formula>
    </cfRule>
    <cfRule type="colorScale" priority="3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177" priority="3217" operator="greaterThan">
      <formula>0</formula>
    </cfRule>
    <cfRule type="colorScale" priority="3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176" priority="3215" operator="greaterThan">
      <formula>0</formula>
    </cfRule>
    <cfRule type="colorScale" priority="3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3175" priority="3213" operator="greaterThan">
      <formula>0</formula>
    </cfRule>
    <cfRule type="colorScale" priority="3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3174" priority="3211" operator="greaterThan">
      <formula>0</formula>
    </cfRule>
    <cfRule type="colorScale" priority="3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3173" priority="3209" operator="greaterThan">
      <formula>0</formula>
    </cfRule>
    <cfRule type="colorScale" priority="3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3172" priority="3207" operator="greaterThan">
      <formula>0</formula>
    </cfRule>
    <cfRule type="colorScale" priority="3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3171" priority="3205" operator="greaterThan">
      <formula>0</formula>
    </cfRule>
    <cfRule type="colorScale" priority="3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3170" priority="3203" operator="greaterThan">
      <formula>0</formula>
    </cfRule>
    <cfRule type="colorScale" priority="3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3169" priority="3201" operator="greaterThan">
      <formula>0</formula>
    </cfRule>
    <cfRule type="colorScale" priority="3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3168" priority="3199" operator="greaterThan">
      <formula>0</formula>
    </cfRule>
    <cfRule type="colorScale" priority="3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3167" priority="3197" operator="greaterThan">
      <formula>0</formula>
    </cfRule>
    <cfRule type="colorScale" priority="3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3166" priority="3195" operator="greaterThan">
      <formula>0</formula>
    </cfRule>
    <cfRule type="colorScale" priority="3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3165" priority="3193" operator="greaterThan">
      <formula>0</formula>
    </cfRule>
    <cfRule type="colorScale" priority="3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3164" priority="3191" operator="greaterThan">
      <formula>0</formula>
    </cfRule>
    <cfRule type="colorScale" priority="3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3163" priority="3189" operator="greaterThan">
      <formula>0</formula>
    </cfRule>
    <cfRule type="colorScale" priority="3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3162" priority="3187" operator="greaterThan">
      <formula>0</formula>
    </cfRule>
    <cfRule type="colorScale" priority="3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3161" priority="3185" operator="greaterThan">
      <formula>0</formula>
    </cfRule>
    <cfRule type="colorScale" priority="3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3160" priority="3183" operator="greaterThan">
      <formula>0</formula>
    </cfRule>
    <cfRule type="colorScale" priority="3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3159" priority="3181" operator="greaterThan">
      <formula>0</formula>
    </cfRule>
    <cfRule type="colorScale" priority="3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3158" priority="3179" operator="greaterThan">
      <formula>0</formula>
    </cfRule>
    <cfRule type="colorScale" priority="3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3157" priority="3177" operator="greaterThan">
      <formula>0</formula>
    </cfRule>
    <cfRule type="colorScale" priority="3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3156" priority="3175" operator="greaterThan">
      <formula>0</formula>
    </cfRule>
    <cfRule type="colorScale" priority="3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3155" priority="3173" operator="greaterThan">
      <formula>0</formula>
    </cfRule>
    <cfRule type="colorScale" priority="3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3154" priority="3171" operator="greaterThan">
      <formula>0</formula>
    </cfRule>
    <cfRule type="colorScale" priority="3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3153" priority="3169" operator="greaterThan">
      <formula>0</formula>
    </cfRule>
    <cfRule type="colorScale" priority="3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3152" priority="3167" operator="greaterThan">
      <formula>0</formula>
    </cfRule>
    <cfRule type="colorScale" priority="3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3151" priority="3165" operator="greaterThan">
      <formula>0</formula>
    </cfRule>
    <cfRule type="colorScale" priority="3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3150" priority="3163" operator="greaterThan">
      <formula>0</formula>
    </cfRule>
    <cfRule type="colorScale" priority="3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3149" priority="3161" operator="greaterThan">
      <formula>0</formula>
    </cfRule>
    <cfRule type="colorScale" priority="3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3148" priority="3159" operator="greaterThan">
      <formula>0</formula>
    </cfRule>
    <cfRule type="colorScale" priority="3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3147" priority="3157" operator="greaterThan">
      <formula>0</formula>
    </cfRule>
    <cfRule type="colorScale" priority="3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3146" priority="3155" operator="greaterThan">
      <formula>0</formula>
    </cfRule>
    <cfRule type="colorScale" priority="3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3145" priority="3153" operator="greaterThan">
      <formula>0</formula>
    </cfRule>
    <cfRule type="colorScale" priority="3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3144" priority="3151" operator="greaterThan">
      <formula>0</formula>
    </cfRule>
    <cfRule type="colorScale" priority="3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3143" priority="3149" operator="greaterThan">
      <formula>0</formula>
    </cfRule>
    <cfRule type="colorScale" priority="3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3142" priority="3147" operator="greaterThan">
      <formula>0</formula>
    </cfRule>
    <cfRule type="colorScale" priority="3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3141" priority="3145" operator="greaterThan">
      <formula>0</formula>
    </cfRule>
    <cfRule type="colorScale" priority="3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3140" priority="3143" operator="greaterThan">
      <formula>0</formula>
    </cfRule>
    <cfRule type="colorScale" priority="3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3139" priority="3141" operator="greaterThan">
      <formula>0</formula>
    </cfRule>
    <cfRule type="colorScale" priority="3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3138" priority="3139" operator="greaterThan">
      <formula>0</formula>
    </cfRule>
    <cfRule type="colorScale" priority="3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3137" priority="3137" operator="greaterThan">
      <formula>0</formula>
    </cfRule>
    <cfRule type="colorScale" priority="3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3136" priority="3135" operator="greaterThan">
      <formula>0</formula>
    </cfRule>
    <cfRule type="colorScale" priority="3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3135" priority="3133" operator="greaterThan">
      <formula>0</formula>
    </cfRule>
    <cfRule type="colorScale" priority="3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3134" priority="3131" operator="greaterThan">
      <formula>0</formula>
    </cfRule>
    <cfRule type="colorScale" priority="3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3133" priority="3129" operator="greaterThan">
      <formula>0</formula>
    </cfRule>
    <cfRule type="colorScale" priority="3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3132" priority="3127" operator="greaterThan">
      <formula>0</formula>
    </cfRule>
    <cfRule type="colorScale" priority="3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3131" priority="3125" operator="greaterThan">
      <formula>0</formula>
    </cfRule>
    <cfRule type="colorScale" priority="3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3130" priority="3123" operator="greaterThan">
      <formula>0</formula>
    </cfRule>
    <cfRule type="colorScale" priority="3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3129" priority="3121" operator="greaterThan">
      <formula>0</formula>
    </cfRule>
    <cfRule type="colorScale" priority="3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3128" priority="3119" operator="greaterThan">
      <formula>0</formula>
    </cfRule>
    <cfRule type="colorScale" priority="3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3127" priority="3117" operator="greaterThan">
      <formula>0</formula>
    </cfRule>
    <cfRule type="colorScale" priority="3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3126" priority="3115" operator="greaterThan">
      <formula>0</formula>
    </cfRule>
    <cfRule type="colorScale" priority="3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3125" priority="3113" operator="greaterThan">
      <formula>0</formula>
    </cfRule>
    <cfRule type="colorScale" priority="3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3124" priority="3111" operator="greaterThan">
      <formula>0</formula>
    </cfRule>
    <cfRule type="colorScale" priority="3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3123" priority="3109" operator="greaterThan">
      <formula>0</formula>
    </cfRule>
    <cfRule type="colorScale" priority="3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3122" priority="3107" operator="greaterThan">
      <formula>0</formula>
    </cfRule>
    <cfRule type="colorScale" priority="3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3121" priority="3105" operator="greaterThan">
      <formula>0</formula>
    </cfRule>
    <cfRule type="colorScale" priority="3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3120" priority="3103" operator="greaterThan">
      <formula>0</formula>
    </cfRule>
    <cfRule type="colorScale" priority="3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3119" priority="3101" operator="greaterThan">
      <formula>0</formula>
    </cfRule>
    <cfRule type="colorScale" priority="3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3118" priority="3099" operator="greaterThan">
      <formula>0</formula>
    </cfRule>
    <cfRule type="colorScale" priority="3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3117" priority="3097" operator="greaterThan">
      <formula>0</formula>
    </cfRule>
    <cfRule type="colorScale" priority="3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3116" priority="3095" operator="greaterThan">
      <formula>0</formula>
    </cfRule>
    <cfRule type="colorScale" priority="3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3115" priority="3093" operator="greaterThan">
      <formula>0</formula>
    </cfRule>
    <cfRule type="colorScale" priority="3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3114" priority="3091" operator="greaterThan">
      <formula>0</formula>
    </cfRule>
    <cfRule type="colorScale" priority="3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3113" priority="3089" operator="greaterThan">
      <formula>0</formula>
    </cfRule>
    <cfRule type="colorScale" priority="3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3112" priority="3087" operator="greaterThan">
      <formula>0</formula>
    </cfRule>
    <cfRule type="colorScale" priority="3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3111" priority="3085" operator="greaterThan">
      <formula>0</formula>
    </cfRule>
    <cfRule type="colorScale" priority="3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3110" priority="3083" operator="greaterThan">
      <formula>0</formula>
    </cfRule>
    <cfRule type="colorScale" priority="3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3109" priority="3081" operator="greaterThan">
      <formula>0</formula>
    </cfRule>
    <cfRule type="colorScale" priority="3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3108" priority="3079" operator="greaterThan">
      <formula>0</formula>
    </cfRule>
    <cfRule type="colorScale" priority="3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3107" priority="3077" operator="greaterThan">
      <formula>0</formula>
    </cfRule>
    <cfRule type="colorScale" priority="3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3106" priority="3075" operator="greaterThan">
      <formula>0</formula>
    </cfRule>
    <cfRule type="colorScale" priority="3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3105" priority="3073" operator="greaterThan">
      <formula>0</formula>
    </cfRule>
    <cfRule type="colorScale" priority="3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3104" priority="3071" operator="greaterThan">
      <formula>0</formula>
    </cfRule>
    <cfRule type="colorScale" priority="3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3103" priority="3069" operator="greaterThan">
      <formula>0</formula>
    </cfRule>
    <cfRule type="colorScale" priority="3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3102" priority="3067" operator="greaterThan">
      <formula>0</formula>
    </cfRule>
    <cfRule type="colorScale" priority="3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3101" priority="3065" operator="greaterThan">
      <formula>0</formula>
    </cfRule>
    <cfRule type="colorScale" priority="3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3100" priority="3063" operator="greaterThan">
      <formula>0</formula>
    </cfRule>
    <cfRule type="colorScale" priority="3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3099" priority="3061" operator="greaterThan">
      <formula>0</formula>
    </cfRule>
    <cfRule type="colorScale" priority="3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3098" priority="3059" operator="greaterThan">
      <formula>0</formula>
    </cfRule>
    <cfRule type="colorScale" priority="3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3097" priority="3057" operator="greaterThan">
      <formula>0</formula>
    </cfRule>
    <cfRule type="colorScale" priority="3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3096" priority="3055" operator="greaterThan">
      <formula>0</formula>
    </cfRule>
    <cfRule type="colorScale" priority="3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3095" priority="3053" operator="greaterThan">
      <formula>0</formula>
    </cfRule>
    <cfRule type="colorScale" priority="3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3094" priority="3051" operator="greaterThan">
      <formula>0</formula>
    </cfRule>
    <cfRule type="colorScale" priority="3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3093" priority="3049" operator="greaterThan">
      <formula>0</formula>
    </cfRule>
    <cfRule type="colorScale" priority="3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3092" priority="3047" operator="greaterThan">
      <formula>0</formula>
    </cfRule>
    <cfRule type="colorScale" priority="3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3091" priority="3045" operator="greaterThan">
      <formula>0</formula>
    </cfRule>
    <cfRule type="colorScale" priority="3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3090" priority="3043" operator="greaterThan">
      <formula>0</formula>
    </cfRule>
    <cfRule type="colorScale" priority="3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3089" priority="3041" operator="greaterThan">
      <formula>0</formula>
    </cfRule>
    <cfRule type="colorScale" priority="3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3088" priority="3039" operator="greaterThan">
      <formula>0</formula>
    </cfRule>
    <cfRule type="colorScale" priority="3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3087" priority="3037" operator="greaterThan">
      <formula>0</formula>
    </cfRule>
    <cfRule type="colorScale" priority="3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3086" priority="3035" operator="greaterThan">
      <formula>0</formula>
    </cfRule>
    <cfRule type="colorScale" priority="3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3085" priority="3033" operator="greaterThan">
      <formula>0</formula>
    </cfRule>
    <cfRule type="colorScale" priority="3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3084" priority="3031" operator="greaterThan">
      <formula>0</formula>
    </cfRule>
    <cfRule type="colorScale" priority="3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3083" priority="3029" operator="greaterThan">
      <formula>0</formula>
    </cfRule>
    <cfRule type="colorScale" priority="3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3082" priority="3027" operator="greaterThan">
      <formula>0</formula>
    </cfRule>
    <cfRule type="colorScale" priority="3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3081" priority="3025" operator="greaterThan">
      <formula>0</formula>
    </cfRule>
    <cfRule type="colorScale" priority="3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3080" priority="3023" operator="greaterThan">
      <formula>0</formula>
    </cfRule>
    <cfRule type="colorScale" priority="3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3079" priority="3021" operator="greaterThan">
      <formula>0</formula>
    </cfRule>
    <cfRule type="colorScale" priority="3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3078" priority="3019" operator="greaterThan">
      <formula>0</formula>
    </cfRule>
    <cfRule type="colorScale" priority="3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3077" priority="3017" operator="greaterThan">
      <formula>0</formula>
    </cfRule>
    <cfRule type="colorScale" priority="3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3076" priority="3015" operator="greaterThan">
      <formula>0</formula>
    </cfRule>
    <cfRule type="colorScale" priority="3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3075" priority="3013" operator="greaterThan">
      <formula>0</formula>
    </cfRule>
    <cfRule type="colorScale" priority="3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3074" priority="3011" operator="greaterThan">
      <formula>0</formula>
    </cfRule>
    <cfRule type="colorScale" priority="3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3073" priority="3009" operator="greaterThan">
      <formula>0</formula>
    </cfRule>
    <cfRule type="colorScale" priority="3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3072" priority="3007" operator="greaterThan">
      <formula>0</formula>
    </cfRule>
    <cfRule type="colorScale" priority="3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3071" priority="3005" operator="greaterThan">
      <formula>0</formula>
    </cfRule>
    <cfRule type="colorScale" priority="3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3070" priority="3003" operator="greaterThan">
      <formula>0</formula>
    </cfRule>
    <cfRule type="colorScale" priority="3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3069" priority="3001" operator="greaterThan">
      <formula>0</formula>
    </cfRule>
    <cfRule type="colorScale" priority="3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3068" priority="2999" operator="greaterThan">
      <formula>0</formula>
    </cfRule>
    <cfRule type="colorScale" priority="3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3067" priority="2997" operator="greaterThan">
      <formula>0</formula>
    </cfRule>
    <cfRule type="colorScale" priority="2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3066" priority="2995" operator="greaterThan">
      <formula>0</formula>
    </cfRule>
    <cfRule type="colorScale" priority="2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3065" priority="2993" operator="greaterThan">
      <formula>0</formula>
    </cfRule>
    <cfRule type="colorScale" priority="2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3064" priority="2991" operator="greaterThan">
      <formula>0</formula>
    </cfRule>
    <cfRule type="colorScale" priority="2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3063" priority="2989" operator="greaterThan">
      <formula>0</formula>
    </cfRule>
    <cfRule type="colorScale" priority="2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3062" priority="2987" operator="greaterThan">
      <formula>0</formula>
    </cfRule>
    <cfRule type="colorScale" priority="2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3061" priority="2985" operator="greaterThan">
      <formula>0</formula>
    </cfRule>
    <cfRule type="colorScale" priority="2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3060" priority="2983" operator="greaterThan">
      <formula>0</formula>
    </cfRule>
    <cfRule type="colorScale" priority="2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3059" priority="2981" operator="greaterThan">
      <formula>0</formula>
    </cfRule>
    <cfRule type="colorScale" priority="2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3058" priority="2979" operator="greaterThan">
      <formula>0</formula>
    </cfRule>
    <cfRule type="colorScale" priority="2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3057" priority="2977" operator="greaterThan">
      <formula>0</formula>
    </cfRule>
    <cfRule type="colorScale" priority="2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3056" priority="2975" operator="greaterThan">
      <formula>0</formula>
    </cfRule>
    <cfRule type="colorScale" priority="2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3055" priority="2973" operator="greaterThan">
      <formula>0</formula>
    </cfRule>
    <cfRule type="colorScale" priority="2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3054" priority="2971" operator="greaterThan">
      <formula>0</formula>
    </cfRule>
    <cfRule type="colorScale" priority="2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3053" priority="2969" operator="greaterThan">
      <formula>0</formula>
    </cfRule>
    <cfRule type="colorScale" priority="2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3052" priority="2967" operator="greaterThan">
      <formula>0</formula>
    </cfRule>
    <cfRule type="colorScale" priority="2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3051" priority="2965" operator="greaterThan">
      <formula>0</formula>
    </cfRule>
    <cfRule type="colorScale" priority="2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3050" priority="2963" operator="greaterThan">
      <formula>0</formula>
    </cfRule>
    <cfRule type="colorScale" priority="2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3049" priority="2961" operator="greaterThan">
      <formula>0</formula>
    </cfRule>
    <cfRule type="colorScale" priority="2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048" priority="2959" operator="greaterThan">
      <formula>0</formula>
    </cfRule>
    <cfRule type="colorScale" priority="2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047" priority="2957" operator="greaterThan">
      <formula>0</formula>
    </cfRule>
    <cfRule type="colorScale" priority="2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046" priority="2955" operator="greaterThan">
      <formula>0</formula>
    </cfRule>
    <cfRule type="colorScale" priority="2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045" priority="2953" operator="greaterThan">
      <formula>0</formula>
    </cfRule>
    <cfRule type="colorScale" priority="2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044" priority="2951" operator="greaterThan">
      <formula>0</formula>
    </cfRule>
    <cfRule type="colorScale" priority="2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043" priority="2949" operator="greaterThan">
      <formula>0</formula>
    </cfRule>
    <cfRule type="colorScale" priority="2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042" priority="2947" operator="greaterThan">
      <formula>0</formula>
    </cfRule>
    <cfRule type="colorScale" priority="2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041" priority="2945" operator="greaterThan">
      <formula>0</formula>
    </cfRule>
    <cfRule type="colorScale" priority="2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040" priority="2943" operator="greaterThan">
      <formula>0</formula>
    </cfRule>
    <cfRule type="colorScale" priority="2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039" priority="2941" operator="greaterThan">
      <formula>0</formula>
    </cfRule>
    <cfRule type="colorScale" priority="2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038" priority="2939" operator="greaterThan">
      <formula>0</formula>
    </cfRule>
    <cfRule type="colorScale" priority="2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037" priority="2937" operator="greaterThan">
      <formula>0</formula>
    </cfRule>
    <cfRule type="colorScale" priority="2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036" priority="2935" operator="greaterThan">
      <formula>0</formula>
    </cfRule>
    <cfRule type="colorScale" priority="2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035" priority="2933" operator="greaterThan">
      <formula>0</formula>
    </cfRule>
    <cfRule type="colorScale" priority="2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034" priority="2931" operator="greaterThan">
      <formula>0</formula>
    </cfRule>
    <cfRule type="colorScale" priority="2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033" priority="2929" operator="greaterThan">
      <formula>0</formula>
    </cfRule>
    <cfRule type="colorScale" priority="2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032" priority="2927" operator="greaterThan">
      <formula>0</formula>
    </cfRule>
    <cfRule type="colorScale" priority="2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031" priority="2925" operator="greaterThan">
      <formula>0</formula>
    </cfRule>
    <cfRule type="colorScale" priority="2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030" priority="2923" operator="greaterThan">
      <formula>0</formula>
    </cfRule>
    <cfRule type="colorScale" priority="2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029" priority="2921" operator="greaterThan">
      <formula>0</formula>
    </cfRule>
    <cfRule type="colorScale" priority="2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028" priority="2919" operator="greaterThan">
      <formula>0</formula>
    </cfRule>
    <cfRule type="colorScale" priority="2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027" priority="2917" operator="greaterThan">
      <formula>0</formula>
    </cfRule>
    <cfRule type="colorScale" priority="2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026" priority="2915" operator="greaterThan">
      <formula>0</formula>
    </cfRule>
    <cfRule type="colorScale" priority="2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025" priority="2913" operator="greaterThan">
      <formula>0</formula>
    </cfRule>
    <cfRule type="colorScale" priority="2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024" priority="2911" operator="greaterThan">
      <formula>0</formula>
    </cfRule>
    <cfRule type="colorScale" priority="2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023" priority="2909" operator="greaterThan">
      <formula>0</formula>
    </cfRule>
    <cfRule type="colorScale" priority="2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022" priority="2907" operator="greaterThan">
      <formula>0</formula>
    </cfRule>
    <cfRule type="colorScale" priority="2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021" priority="2905" operator="greaterThan">
      <formula>0</formula>
    </cfRule>
    <cfRule type="colorScale" priority="2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020" priority="2903" operator="greaterThan">
      <formula>0</formula>
    </cfRule>
    <cfRule type="colorScale" priority="2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019" priority="2901" operator="greaterThan">
      <formula>0</formula>
    </cfRule>
    <cfRule type="colorScale" priority="2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018" priority="2899" operator="greaterThan">
      <formula>0</formula>
    </cfRule>
    <cfRule type="colorScale" priority="2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017" priority="2897" operator="greaterThan">
      <formula>0</formula>
    </cfRule>
    <cfRule type="colorScale" priority="2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3016" priority="2895" operator="greaterThan">
      <formula>0</formula>
    </cfRule>
    <cfRule type="colorScale" priority="2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3015" priority="2893" operator="greaterThan">
      <formula>0</formula>
    </cfRule>
    <cfRule type="colorScale" priority="2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3014" priority="2891" operator="greaterThan">
      <formula>0</formula>
    </cfRule>
    <cfRule type="colorScale" priority="2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3013" priority="2889" operator="greaterThan">
      <formula>0</formula>
    </cfRule>
    <cfRule type="colorScale" priority="2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3012" priority="2887" operator="greaterThan">
      <formula>0</formula>
    </cfRule>
    <cfRule type="colorScale" priority="2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3011" priority="2885" operator="greaterThan">
      <formula>0</formula>
    </cfRule>
    <cfRule type="colorScale" priority="2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3010" priority="2883" operator="greaterThan">
      <formula>0</formula>
    </cfRule>
    <cfRule type="colorScale" priority="2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3009" priority="2881" operator="greaterThan">
      <formula>0</formula>
    </cfRule>
    <cfRule type="colorScale" priority="2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3008" priority="2879" operator="greaterThan">
      <formula>0</formula>
    </cfRule>
    <cfRule type="colorScale" priority="2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3007" priority="2877" operator="greaterThan">
      <formula>0</formula>
    </cfRule>
    <cfRule type="colorScale" priority="2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3006" priority="2875" operator="greaterThan">
      <formula>0</formula>
    </cfRule>
    <cfRule type="colorScale" priority="2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005" priority="2873" operator="greaterThan">
      <formula>0</formula>
    </cfRule>
    <cfRule type="colorScale" priority="2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3004" priority="2871" operator="greaterThan">
      <formula>0</formula>
    </cfRule>
    <cfRule type="colorScale" priority="2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003" priority="2869" operator="greaterThan">
      <formula>0</formula>
    </cfRule>
    <cfRule type="colorScale" priority="2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3002" priority="2867" operator="greaterThan">
      <formula>0</formula>
    </cfRule>
    <cfRule type="colorScale" priority="2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3001" priority="2865" operator="greaterThan">
      <formula>0</formula>
    </cfRule>
    <cfRule type="colorScale" priority="2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3000" priority="2863" operator="greaterThan">
      <formula>0</formula>
    </cfRule>
    <cfRule type="colorScale" priority="2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2999" priority="2861" operator="greaterThan">
      <formula>0</formula>
    </cfRule>
    <cfRule type="colorScale" priority="2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2998" priority="2859" operator="greaterThan">
      <formula>0</formula>
    </cfRule>
    <cfRule type="colorScale" priority="2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2997" priority="2857" operator="greaterThan">
      <formula>0</formula>
    </cfRule>
    <cfRule type="colorScale" priority="2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2996" priority="2855" operator="greaterThan">
      <formula>0</formula>
    </cfRule>
    <cfRule type="colorScale" priority="2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2995" priority="2853" operator="greaterThan">
      <formula>0</formula>
    </cfRule>
    <cfRule type="colorScale" priority="2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2994" priority="2851" operator="greaterThan">
      <formula>0</formula>
    </cfRule>
    <cfRule type="colorScale" priority="2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2993" priority="2849" operator="greaterThan">
      <formula>0</formula>
    </cfRule>
    <cfRule type="colorScale" priority="2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2992" priority="2847" operator="greaterThan">
      <formula>0</formula>
    </cfRule>
    <cfRule type="colorScale" priority="2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2991" priority="2845" operator="greaterThan">
      <formula>0</formula>
    </cfRule>
    <cfRule type="colorScale" priority="2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2990" priority="2843" operator="greaterThan">
      <formula>0</formula>
    </cfRule>
    <cfRule type="colorScale" priority="2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2989" priority="2841" operator="greaterThan">
      <formula>0</formula>
    </cfRule>
    <cfRule type="colorScale" priority="2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2988" priority="2839" operator="greaterThan">
      <formula>0</formula>
    </cfRule>
    <cfRule type="colorScale" priority="2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2987" priority="2837" operator="greaterThan">
      <formula>0</formula>
    </cfRule>
    <cfRule type="colorScale" priority="2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2986" priority="2835" operator="greaterThan">
      <formula>0</formula>
    </cfRule>
    <cfRule type="colorScale" priority="2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2985" priority="2833" operator="greaterThan">
      <formula>0</formula>
    </cfRule>
    <cfRule type="colorScale" priority="2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2984" priority="2831" operator="greaterThan">
      <formula>0</formula>
    </cfRule>
    <cfRule type="colorScale" priority="2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2983" priority="2829" operator="greaterThan">
      <formula>0</formula>
    </cfRule>
    <cfRule type="colorScale" priority="2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2982" priority="2827" operator="greaterThan">
      <formula>0</formula>
    </cfRule>
    <cfRule type="colorScale" priority="2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2981" priority="2825" operator="greaterThan">
      <formula>0</formula>
    </cfRule>
    <cfRule type="colorScale" priority="2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2980" priority="2823" operator="greaterThan">
      <formula>0</formula>
    </cfRule>
    <cfRule type="colorScale" priority="2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2979" priority="2821" operator="greaterThan">
      <formula>0</formula>
    </cfRule>
    <cfRule type="colorScale" priority="2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2978" priority="2819" operator="greaterThan">
      <formula>0</formula>
    </cfRule>
    <cfRule type="colorScale" priority="2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2977" priority="2817" operator="greaterThan">
      <formula>0</formula>
    </cfRule>
    <cfRule type="colorScale" priority="2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2976" priority="2815" operator="greaterThan">
      <formula>0</formula>
    </cfRule>
    <cfRule type="colorScale" priority="2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2975" priority="2813" operator="greaterThan">
      <formula>0</formula>
    </cfRule>
    <cfRule type="colorScale" priority="2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2974" priority="2811" operator="greaterThan">
      <formula>0</formula>
    </cfRule>
    <cfRule type="colorScale" priority="2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2973" priority="2809" operator="greaterThan">
      <formula>0</formula>
    </cfRule>
    <cfRule type="colorScale" priority="2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2972" priority="2807" operator="greaterThan">
      <formula>0</formula>
    </cfRule>
    <cfRule type="colorScale" priority="2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2971" priority="2805" operator="greaterThan">
      <formula>0</formula>
    </cfRule>
    <cfRule type="colorScale" priority="2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2970" priority="2803" operator="greaterThan">
      <formula>0</formula>
    </cfRule>
    <cfRule type="colorScale" priority="2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2969" priority="2801" operator="greaterThan">
      <formula>0</formula>
    </cfRule>
    <cfRule type="colorScale" priority="2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2968" priority="2799" operator="greaterThan">
      <formula>0</formula>
    </cfRule>
    <cfRule type="colorScale" priority="2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2967" priority="2797" operator="greaterThan">
      <formula>0</formula>
    </cfRule>
    <cfRule type="colorScale" priority="2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2966" priority="2795" operator="greaterThan">
      <formula>0</formula>
    </cfRule>
    <cfRule type="colorScale" priority="2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2965" priority="2793" operator="greaterThan">
      <formula>0</formula>
    </cfRule>
    <cfRule type="colorScale" priority="2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2964" priority="2791" operator="greaterThan">
      <formula>0</formula>
    </cfRule>
    <cfRule type="colorScale" priority="2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2963" priority="2789" operator="greaterThan">
      <formula>0</formula>
    </cfRule>
    <cfRule type="colorScale" priority="2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2962" priority="2787" operator="greaterThan">
      <formula>0</formula>
    </cfRule>
    <cfRule type="colorScale" priority="2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2961" priority="2785" operator="greaterThan">
      <formula>0</formula>
    </cfRule>
    <cfRule type="colorScale" priority="2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2960" priority="2783" operator="greaterThan">
      <formula>0</formula>
    </cfRule>
    <cfRule type="colorScale" priority="2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2959" priority="2781" operator="greaterThan">
      <formula>0</formula>
    </cfRule>
    <cfRule type="colorScale" priority="2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2958" priority="2779" operator="greaterThan">
      <formula>0</formula>
    </cfRule>
    <cfRule type="colorScale" priority="2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2957" priority="2777" operator="greaterThan">
      <formula>0</formula>
    </cfRule>
    <cfRule type="colorScale" priority="2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2956" priority="2775" operator="greaterThan">
      <formula>0</formula>
    </cfRule>
    <cfRule type="colorScale" priority="2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2955" priority="2773" operator="greaterThan">
      <formula>0</formula>
    </cfRule>
    <cfRule type="colorScale" priority="2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2954" priority="2771" operator="greaterThan">
      <formula>0</formula>
    </cfRule>
    <cfRule type="colorScale" priority="2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2953" priority="2769" operator="greaterThan">
      <formula>0</formula>
    </cfRule>
    <cfRule type="colorScale" priority="2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2952" priority="2767" operator="greaterThan">
      <formula>0</formula>
    </cfRule>
    <cfRule type="colorScale" priority="2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2951" priority="2765" operator="greaterThan">
      <formula>0</formula>
    </cfRule>
    <cfRule type="colorScale" priority="2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2950" priority="2763" operator="greaterThan">
      <formula>0</formula>
    </cfRule>
    <cfRule type="colorScale" priority="2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2949" priority="2761" operator="greaterThan">
      <formula>0</formula>
    </cfRule>
    <cfRule type="colorScale" priority="2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2948" priority="2759" operator="greaterThan">
      <formula>0</formula>
    </cfRule>
    <cfRule type="colorScale" priority="2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2947" priority="2757" operator="greaterThan">
      <formula>0</formula>
    </cfRule>
    <cfRule type="colorScale" priority="2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2946" priority="2755" operator="greaterThan">
      <formula>0</formula>
    </cfRule>
    <cfRule type="colorScale" priority="2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2945" priority="2753" operator="greaterThan">
      <formula>0</formula>
    </cfRule>
    <cfRule type="colorScale" priority="2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2944" priority="2751" operator="greaterThan">
      <formula>0</formula>
    </cfRule>
    <cfRule type="colorScale" priority="2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2943" priority="2749" operator="greaterThan">
      <formula>0</formula>
    </cfRule>
    <cfRule type="colorScale" priority="2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2942" priority="2747" operator="greaterThan">
      <formula>0</formula>
    </cfRule>
    <cfRule type="colorScale" priority="2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941" priority="2745" operator="greaterThan">
      <formula>0</formula>
    </cfRule>
    <cfRule type="colorScale" priority="2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2940" priority="2743" operator="greaterThan">
      <formula>0</formula>
    </cfRule>
    <cfRule type="colorScale" priority="2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939" priority="2741" operator="greaterThan">
      <formula>0</formula>
    </cfRule>
    <cfRule type="colorScale" priority="2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2938" priority="2739" operator="greaterThan">
      <formula>0</formula>
    </cfRule>
    <cfRule type="colorScale" priority="2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2937" priority="2737" operator="greaterThan">
      <formula>0</formula>
    </cfRule>
    <cfRule type="colorScale" priority="2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2936" priority="2735" operator="greaterThan">
      <formula>0</formula>
    </cfRule>
    <cfRule type="colorScale" priority="2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2935" priority="2733" operator="greaterThan">
      <formula>0</formula>
    </cfRule>
    <cfRule type="colorScale" priority="2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2934" priority="2731" operator="greaterThan">
      <formula>0</formula>
    </cfRule>
    <cfRule type="colorScale" priority="2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2933" priority="2729" operator="greaterThan">
      <formula>0</formula>
    </cfRule>
    <cfRule type="colorScale" priority="2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2932" priority="2727" operator="greaterThan">
      <formula>0</formula>
    </cfRule>
    <cfRule type="colorScale" priority="2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2931" priority="2725" operator="greaterThan">
      <formula>0</formula>
    </cfRule>
    <cfRule type="colorScale" priority="2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2930" priority="2723" operator="greaterThan">
      <formula>0</formula>
    </cfRule>
    <cfRule type="colorScale" priority="2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2929" priority="2721" operator="greaterThan">
      <formula>0</formula>
    </cfRule>
    <cfRule type="colorScale" priority="2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2928" priority="2719" operator="greaterThan">
      <formula>0</formula>
    </cfRule>
    <cfRule type="colorScale" priority="2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2927" priority="2717" operator="greaterThan">
      <formula>0</formula>
    </cfRule>
    <cfRule type="colorScale" priority="2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2926" priority="2715" operator="greaterThan">
      <formula>0</formula>
    </cfRule>
    <cfRule type="colorScale" priority="2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925" priority="2713" operator="greaterThan">
      <formula>0</formula>
    </cfRule>
    <cfRule type="colorScale" priority="2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2924" priority="2711" operator="greaterThan">
      <formula>0</formula>
    </cfRule>
    <cfRule type="colorScale" priority="2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923" priority="2709" operator="greaterThan">
      <formula>0</formula>
    </cfRule>
    <cfRule type="colorScale" priority="2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2922" priority="2707" operator="greaterThan">
      <formula>0</formula>
    </cfRule>
    <cfRule type="colorScale" priority="2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2921" priority="2705" operator="greaterThan">
      <formula>0</formula>
    </cfRule>
    <cfRule type="colorScale" priority="2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2920" priority="2703" operator="greaterThan">
      <formula>0</formula>
    </cfRule>
    <cfRule type="colorScale" priority="2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2919" priority="2701" operator="greaterThan">
      <formula>0</formula>
    </cfRule>
    <cfRule type="colorScale" priority="2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2918" priority="2699" operator="greaterThan">
      <formula>0</formula>
    </cfRule>
    <cfRule type="colorScale" priority="2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2917" priority="2697" operator="greaterThan">
      <formula>0</formula>
    </cfRule>
    <cfRule type="colorScale" priority="2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2916" priority="2695" operator="greaterThan">
      <formula>0</formula>
    </cfRule>
    <cfRule type="colorScale" priority="2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2915" priority="2693" operator="greaterThan">
      <formula>0</formula>
    </cfRule>
    <cfRule type="colorScale" priority="2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2914" priority="2691" operator="greaterThan">
      <formula>0</formula>
    </cfRule>
    <cfRule type="colorScale" priority="2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2913" priority="2689" operator="greaterThan">
      <formula>0</formula>
    </cfRule>
    <cfRule type="colorScale" priority="2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2912" priority="2687" operator="greaterThan">
      <formula>0</formula>
    </cfRule>
    <cfRule type="colorScale" priority="2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2911" priority="2685" operator="greaterThan">
      <formula>0</formula>
    </cfRule>
    <cfRule type="colorScale" priority="2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2910" priority="2683" operator="greaterThan">
      <formula>0</formula>
    </cfRule>
    <cfRule type="colorScale" priority="2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909" priority="2681" operator="greaterThan">
      <formula>0</formula>
    </cfRule>
    <cfRule type="colorScale" priority="2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2908" priority="2679" operator="greaterThan">
      <formula>0</formula>
    </cfRule>
    <cfRule type="colorScale" priority="2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907" priority="2677" operator="greaterThan">
      <formula>0</formula>
    </cfRule>
    <cfRule type="colorScale" priority="2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2906" priority="2675" operator="greaterThan">
      <formula>0</formula>
    </cfRule>
    <cfRule type="colorScale" priority="2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2905" priority="2673" operator="greaterThan">
      <formula>0</formula>
    </cfRule>
    <cfRule type="colorScale" priority="2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904" priority="2671" operator="greaterThan">
      <formula>0</formula>
    </cfRule>
    <cfRule type="colorScale" priority="2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2903" priority="2669" operator="greaterThan">
      <formula>0</formula>
    </cfRule>
    <cfRule type="colorScale" priority="2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2902" priority="2667" operator="greaterThan">
      <formula>0</formula>
    </cfRule>
    <cfRule type="colorScale" priority="2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2901" priority="2665" operator="greaterThan">
      <formula>0</formula>
    </cfRule>
    <cfRule type="colorScale" priority="2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2900" priority="2663" operator="greaterThan">
      <formula>0</formula>
    </cfRule>
    <cfRule type="colorScale" priority="2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2899" priority="2661" operator="greaterThan">
      <formula>0</formula>
    </cfRule>
    <cfRule type="colorScale" priority="2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2898" priority="2659" operator="greaterThan">
      <formula>0</formula>
    </cfRule>
    <cfRule type="colorScale" priority="2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2897" priority="2657" operator="greaterThan">
      <formula>0</formula>
    </cfRule>
    <cfRule type="colorScale" priority="2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2896" priority="2655" operator="greaterThan">
      <formula>0</formula>
    </cfRule>
    <cfRule type="colorScale" priority="2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2895" priority="2653" operator="greaterThan">
      <formula>0</formula>
    </cfRule>
    <cfRule type="colorScale" priority="2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2894" priority="2651" operator="greaterThan">
      <formula>0</formula>
    </cfRule>
    <cfRule type="colorScale" priority="2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893" priority="2649" operator="greaterThan">
      <formula>0</formula>
    </cfRule>
    <cfRule type="colorScale" priority="2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2892" priority="2647" operator="greaterThan">
      <formula>0</formula>
    </cfRule>
    <cfRule type="colorScale" priority="2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891" priority="2645" operator="greaterThan">
      <formula>0</formula>
    </cfRule>
    <cfRule type="colorScale" priority="2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2890" priority="2643" operator="greaterThan">
      <formula>0</formula>
    </cfRule>
    <cfRule type="colorScale" priority="2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2889" priority="2641" operator="greaterThan">
      <formula>0</formula>
    </cfRule>
    <cfRule type="colorScale" priority="2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888" priority="2639" operator="greaterThan">
      <formula>0</formula>
    </cfRule>
    <cfRule type="colorScale" priority="2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2887" priority="2637" operator="greaterThan">
      <formula>0</formula>
    </cfRule>
    <cfRule type="colorScale" priority="2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2886" priority="2635" operator="greaterThan">
      <formula>0</formula>
    </cfRule>
    <cfRule type="colorScale" priority="2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2885" priority="2633" operator="greaterThan">
      <formula>0</formula>
    </cfRule>
    <cfRule type="colorScale" priority="2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2884" priority="2631" operator="greaterThan">
      <formula>0</formula>
    </cfRule>
    <cfRule type="colorScale" priority="2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2883" priority="2629" operator="greaterThan">
      <formula>0</formula>
    </cfRule>
    <cfRule type="colorScale" priority="2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2882" priority="2627" operator="greaterThan">
      <formula>0</formula>
    </cfRule>
    <cfRule type="colorScale" priority="2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2881" priority="2625" operator="greaterThan">
      <formula>0</formula>
    </cfRule>
    <cfRule type="colorScale" priority="2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2880" priority="2623" operator="greaterThan">
      <formula>0</formula>
    </cfRule>
    <cfRule type="colorScale" priority="2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2879" priority="2621" operator="greaterThan">
      <formula>0</formula>
    </cfRule>
    <cfRule type="colorScale" priority="2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2878" priority="2619" operator="greaterThan">
      <formula>0</formula>
    </cfRule>
    <cfRule type="colorScale" priority="2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877" priority="2617" operator="greaterThan">
      <formula>0</formula>
    </cfRule>
    <cfRule type="colorScale" priority="2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2876" priority="2615" operator="greaterThan">
      <formula>0</formula>
    </cfRule>
    <cfRule type="colorScale" priority="2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875" priority="2613" operator="greaterThan">
      <formula>0</formula>
    </cfRule>
    <cfRule type="colorScale" priority="2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2874" priority="2611" operator="greaterThan">
      <formula>0</formula>
    </cfRule>
    <cfRule type="colorScale" priority="2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2873" priority="2609" operator="greaterThan">
      <formula>0</formula>
    </cfRule>
    <cfRule type="colorScale" priority="2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2872" priority="2607" operator="greaterThan">
      <formula>0</formula>
    </cfRule>
    <cfRule type="colorScale" priority="2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2871" priority="2605" operator="greaterThan">
      <formula>0</formula>
    </cfRule>
    <cfRule type="colorScale" priority="2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2870" priority="2603" operator="greaterThan">
      <formula>0</formula>
    </cfRule>
    <cfRule type="colorScale" priority="2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2869" priority="2601" operator="greaterThan">
      <formula>0</formula>
    </cfRule>
    <cfRule type="colorScale" priority="2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2868" priority="2599" operator="greaterThan">
      <formula>0</formula>
    </cfRule>
    <cfRule type="colorScale" priority="2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2867" priority="2597" operator="greaterThan">
      <formula>0</formula>
    </cfRule>
    <cfRule type="colorScale" priority="2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2866" priority="2595" operator="greaterThan">
      <formula>0</formula>
    </cfRule>
    <cfRule type="colorScale" priority="2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2865" priority="2593" operator="greaterThan">
      <formula>0</formula>
    </cfRule>
    <cfRule type="colorScale" priority="2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2864" priority="2591" operator="greaterThan">
      <formula>0</formula>
    </cfRule>
    <cfRule type="colorScale" priority="2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2863" priority="2589" operator="greaterThan">
      <formula>0</formula>
    </cfRule>
    <cfRule type="colorScale" priority="2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2862" priority="2587" operator="greaterThan">
      <formula>0</formula>
    </cfRule>
    <cfRule type="colorScale" priority="2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2861" priority="2585" operator="greaterThan">
      <formula>0</formula>
    </cfRule>
    <cfRule type="colorScale" priority="2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2860" priority="2583" operator="greaterThan">
      <formula>0</formula>
    </cfRule>
    <cfRule type="colorScale" priority="2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2859" priority="2581" operator="greaterThan">
      <formula>0</formula>
    </cfRule>
    <cfRule type="colorScale" priority="2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2858" priority="2579" operator="greaterThan">
      <formula>0</formula>
    </cfRule>
    <cfRule type="colorScale" priority="2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857" priority="2577" operator="greaterThan">
      <formula>0</formula>
    </cfRule>
    <cfRule type="colorScale" priority="2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856" priority="2575" operator="greaterThan">
      <formula>0</formula>
    </cfRule>
    <cfRule type="colorScale" priority="2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855" priority="2573" operator="greaterThan">
      <formula>0</formula>
    </cfRule>
    <cfRule type="colorScale" priority="2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854" priority="2571" operator="greaterThan">
      <formula>0</formula>
    </cfRule>
    <cfRule type="colorScale" priority="2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853" priority="2569" operator="greaterThan">
      <formula>0</formula>
    </cfRule>
    <cfRule type="colorScale" priority="2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852" priority="2567" operator="greaterThan">
      <formula>0</formula>
    </cfRule>
    <cfRule type="colorScale" priority="2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851" priority="2565" operator="greaterThan">
      <formula>0</formula>
    </cfRule>
    <cfRule type="colorScale" priority="2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850" priority="2563" operator="greaterThan">
      <formula>0</formula>
    </cfRule>
    <cfRule type="colorScale" priority="2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849" priority="2561" operator="greaterThan">
      <formula>0</formula>
    </cfRule>
    <cfRule type="colorScale" priority="2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848" priority="2559" operator="greaterThan">
      <formula>0</formula>
    </cfRule>
    <cfRule type="colorScale" priority="2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847" priority="2557" operator="greaterThan">
      <formula>0</formula>
    </cfRule>
    <cfRule type="colorScale" priority="2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846" priority="2555" operator="greaterThan">
      <formula>0</formula>
    </cfRule>
    <cfRule type="colorScale" priority="2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845" priority="2553" operator="greaterThan">
      <formula>0</formula>
    </cfRule>
    <cfRule type="colorScale" priority="2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844" priority="2551" operator="greaterThan">
      <formula>0</formula>
    </cfRule>
    <cfRule type="colorScale" priority="2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843" priority="2549" operator="greaterThan">
      <formula>0</formula>
    </cfRule>
    <cfRule type="colorScale" priority="2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842" priority="2547" operator="greaterThan">
      <formula>0</formula>
    </cfRule>
    <cfRule type="colorScale" priority="2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841" priority="2545" operator="greaterThan">
      <formula>0</formula>
    </cfRule>
    <cfRule type="colorScale" priority="2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840" priority="2543" operator="greaterThan">
      <formula>0</formula>
    </cfRule>
    <cfRule type="colorScale" priority="2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839" priority="2541" operator="greaterThan">
      <formula>0</formula>
    </cfRule>
    <cfRule type="colorScale" priority="2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838" priority="2539" operator="greaterThan">
      <formula>0</formula>
    </cfRule>
    <cfRule type="colorScale" priority="2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837" priority="2537" operator="greaterThan">
      <formula>0</formula>
    </cfRule>
    <cfRule type="colorScale" priority="2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836" priority="2535" operator="greaterThan">
      <formula>0</formula>
    </cfRule>
    <cfRule type="colorScale" priority="2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835" priority="2533" operator="greaterThan">
      <formula>0</formula>
    </cfRule>
    <cfRule type="colorScale" priority="2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834" priority="2531" operator="greaterThan">
      <formula>0</formula>
    </cfRule>
    <cfRule type="colorScale" priority="2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833" priority="2529" operator="greaterThan">
      <formula>0</formula>
    </cfRule>
    <cfRule type="colorScale" priority="2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832" priority="2527" operator="greaterThan">
      <formula>0</formula>
    </cfRule>
    <cfRule type="colorScale" priority="2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831" priority="2525" operator="greaterThan">
      <formula>0</formula>
    </cfRule>
    <cfRule type="colorScale" priority="2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830" priority="2523" operator="greaterThan">
      <formula>0</formula>
    </cfRule>
    <cfRule type="colorScale" priority="2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829" priority="2521" operator="greaterThan">
      <formula>0</formula>
    </cfRule>
    <cfRule type="colorScale" priority="2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2828" priority="2519" operator="greaterThan">
      <formula>0</formula>
    </cfRule>
    <cfRule type="colorScale" priority="2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827" priority="2517" operator="greaterThan">
      <formula>0</formula>
    </cfRule>
    <cfRule type="colorScale" priority="2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826" priority="2515" operator="greaterThan">
      <formula>0</formula>
    </cfRule>
    <cfRule type="colorScale" priority="2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825" priority="2513" operator="greaterThan">
      <formula>0</formula>
    </cfRule>
    <cfRule type="colorScale" priority="2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824" priority="2511" operator="greaterThan">
      <formula>0</formula>
    </cfRule>
    <cfRule type="colorScale" priority="2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823" priority="2509" operator="greaterThan">
      <formula>0</formula>
    </cfRule>
    <cfRule type="colorScale" priority="2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822" priority="2507" operator="greaterThan">
      <formula>0</formula>
    </cfRule>
    <cfRule type="colorScale" priority="2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821" priority="2505" operator="greaterThan">
      <formula>0</formula>
    </cfRule>
    <cfRule type="colorScale" priority="2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820" priority="2503" operator="greaterThan">
      <formula>0</formula>
    </cfRule>
    <cfRule type="colorScale" priority="2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819" priority="2501" operator="greaterThan">
      <formula>0</formula>
    </cfRule>
    <cfRule type="colorScale" priority="2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2818" priority="2499" operator="greaterThan">
      <formula>0</formula>
    </cfRule>
    <cfRule type="colorScale" priority="2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817" priority="2497" operator="greaterThan">
      <formula>0</formula>
    </cfRule>
    <cfRule type="colorScale" priority="2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2816" priority="2495" operator="greaterThan">
      <formula>0</formula>
    </cfRule>
    <cfRule type="colorScale" priority="2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815" priority="2493" operator="greaterThan">
      <formula>0</formula>
    </cfRule>
    <cfRule type="colorScale" priority="2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2814" priority="2491" operator="greaterThan">
      <formula>0</formula>
    </cfRule>
    <cfRule type="colorScale" priority="2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2813" priority="2489" operator="greaterThan">
      <formula>0</formula>
    </cfRule>
    <cfRule type="colorScale" priority="2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812" priority="2487" operator="greaterThan">
      <formula>0</formula>
    </cfRule>
    <cfRule type="colorScale" priority="2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811" priority="2485" operator="greaterThan">
      <formula>0</formula>
    </cfRule>
    <cfRule type="colorScale" priority="2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810" priority="2483" operator="greaterThan">
      <formula>0</formula>
    </cfRule>
    <cfRule type="colorScale" priority="2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809" priority="2481" operator="greaterThan">
      <formula>0</formula>
    </cfRule>
    <cfRule type="colorScale" priority="2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808" priority="2479" operator="greaterThan">
      <formula>0</formula>
    </cfRule>
    <cfRule type="colorScale" priority="2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807" priority="2477" operator="greaterThan">
      <formula>0</formula>
    </cfRule>
    <cfRule type="colorScale" priority="2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806" priority="2475" operator="greaterThan">
      <formula>0</formula>
    </cfRule>
    <cfRule type="colorScale" priority="2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805" priority="2473" operator="greaterThan">
      <formula>0</formula>
    </cfRule>
    <cfRule type="colorScale" priority="2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804" priority="2471" operator="greaterThan">
      <formula>0</formula>
    </cfRule>
    <cfRule type="colorScale" priority="2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2803" priority="2469" operator="greaterThan">
      <formula>0</formula>
    </cfRule>
    <cfRule type="colorScale" priority="2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2802" priority="2467" operator="greaterThan">
      <formula>0</formula>
    </cfRule>
    <cfRule type="colorScale" priority="2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801" priority="2465" operator="greaterThan">
      <formula>0</formula>
    </cfRule>
    <cfRule type="colorScale" priority="2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2800" priority="2463" operator="greaterThan">
      <formula>0</formula>
    </cfRule>
    <cfRule type="colorScale" priority="2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2799" priority="2461" operator="greaterThan">
      <formula>0</formula>
    </cfRule>
    <cfRule type="colorScale" priority="2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2798" priority="2459" operator="greaterThan">
      <formula>0</formula>
    </cfRule>
    <cfRule type="colorScale" priority="2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2797" priority="2457" operator="greaterThan">
      <formula>0</formula>
    </cfRule>
    <cfRule type="colorScale" priority="2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2796" priority="2455" operator="greaterThan">
      <formula>0</formula>
    </cfRule>
    <cfRule type="colorScale" priority="2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2795" priority="2453" operator="greaterThan">
      <formula>0</formula>
    </cfRule>
    <cfRule type="colorScale" priority="2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2794" priority="2451" operator="greaterThan">
      <formula>0</formula>
    </cfRule>
    <cfRule type="colorScale" priority="2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2793" priority="2449" operator="greaterThan">
      <formula>0</formula>
    </cfRule>
    <cfRule type="colorScale" priority="2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2792" priority="2447" operator="greaterThan">
      <formula>0</formula>
    </cfRule>
    <cfRule type="colorScale" priority="2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2791" priority="2445" operator="greaterThan">
      <formula>0</formula>
    </cfRule>
    <cfRule type="colorScale" priority="2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2790" priority="2443" operator="greaterThan">
      <formula>0</formula>
    </cfRule>
    <cfRule type="colorScale" priority="2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2789" priority="2441" operator="greaterThan">
      <formula>0</formula>
    </cfRule>
    <cfRule type="colorScale" priority="2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2788" priority="2439" operator="greaterThan">
      <formula>0</formula>
    </cfRule>
    <cfRule type="colorScale" priority="2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787" priority="2437" operator="greaterThan">
      <formula>0</formula>
    </cfRule>
    <cfRule type="colorScale" priority="2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2786" priority="2435" operator="greaterThan">
      <formula>0</formula>
    </cfRule>
    <cfRule type="colorScale" priority="2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785" priority="2433" operator="greaterThan">
      <formula>0</formula>
    </cfRule>
    <cfRule type="colorScale" priority="2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2784" priority="2431" operator="greaterThan">
      <formula>0</formula>
    </cfRule>
    <cfRule type="colorScale" priority="2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2783" priority="2429" operator="greaterThan">
      <formula>0</formula>
    </cfRule>
    <cfRule type="colorScale" priority="2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2782" priority="2427" operator="greaterThan">
      <formula>0</formula>
    </cfRule>
    <cfRule type="colorScale" priority="2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2781" priority="2425" operator="greaterThan">
      <formula>0</formula>
    </cfRule>
    <cfRule type="colorScale" priority="2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2780" priority="2423" operator="greaterThan">
      <formula>0</formula>
    </cfRule>
    <cfRule type="colorScale" priority="2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2779" priority="2421" operator="greaterThan">
      <formula>0</formula>
    </cfRule>
    <cfRule type="colorScale" priority="2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2778" priority="2419" operator="greaterThan">
      <formula>0</formula>
    </cfRule>
    <cfRule type="colorScale" priority="2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2777" priority="2417" operator="greaterThan">
      <formula>0</formula>
    </cfRule>
    <cfRule type="colorScale" priority="2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2776" priority="2415" operator="greaterThan">
      <formula>0</formula>
    </cfRule>
    <cfRule type="colorScale" priority="2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2775" priority="2413" operator="greaterThan">
      <formula>0</formula>
    </cfRule>
    <cfRule type="colorScale" priority="2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2774" priority="2411" operator="greaterThan">
      <formula>0</formula>
    </cfRule>
    <cfRule type="colorScale" priority="2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2773" priority="2409" operator="greaterThan">
      <formula>0</formula>
    </cfRule>
    <cfRule type="colorScale" priority="2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2772" priority="2407" operator="greaterThan">
      <formula>0</formula>
    </cfRule>
    <cfRule type="colorScale" priority="2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771" priority="2405" operator="greaterThan">
      <formula>0</formula>
    </cfRule>
    <cfRule type="colorScale" priority="2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2770" priority="2403" operator="greaterThan">
      <formula>0</formula>
    </cfRule>
    <cfRule type="colorScale" priority="2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2769" priority="2401" operator="greaterThan">
      <formula>0</formula>
    </cfRule>
    <cfRule type="colorScale" priority="2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2768" priority="2399" operator="greaterThan">
      <formula>0</formula>
    </cfRule>
    <cfRule type="colorScale" priority="2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2767" priority="2397" operator="greaterThan">
      <formula>0</formula>
    </cfRule>
    <cfRule type="colorScale" priority="2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2766" priority="2395" operator="greaterThan">
      <formula>0</formula>
    </cfRule>
    <cfRule type="colorScale" priority="2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2765" priority="2393" operator="greaterThan">
      <formula>0</formula>
    </cfRule>
    <cfRule type="colorScale" priority="2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2764" priority="2391" operator="greaterThan">
      <formula>0</formula>
    </cfRule>
    <cfRule type="colorScale" priority="2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2763" priority="2389" operator="greaterThan">
      <formula>0</formula>
    </cfRule>
    <cfRule type="colorScale" priority="2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2762" priority="2387" operator="greaterThan">
      <formula>0</formula>
    </cfRule>
    <cfRule type="colorScale" priority="2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2761" priority="2385" operator="greaterThan">
      <formula>0</formula>
    </cfRule>
    <cfRule type="colorScale" priority="2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2760" priority="2383" operator="greaterThan">
      <formula>0</formula>
    </cfRule>
    <cfRule type="colorScale" priority="2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2759" priority="2381" operator="greaterThan">
      <formula>0</formula>
    </cfRule>
    <cfRule type="colorScale" priority="2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2758" priority="2379" operator="greaterThan">
      <formula>0</formula>
    </cfRule>
    <cfRule type="colorScale" priority="2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757" priority="2377" operator="greaterThan">
      <formula>0</formula>
    </cfRule>
    <cfRule type="colorScale" priority="2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2756" priority="2375" operator="greaterThan">
      <formula>0</formula>
    </cfRule>
    <cfRule type="colorScale" priority="2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755" priority="2373" operator="greaterThan">
      <formula>0</formula>
    </cfRule>
    <cfRule type="colorScale" priority="2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2754" priority="2371" operator="greaterThan">
      <formula>0</formula>
    </cfRule>
    <cfRule type="colorScale" priority="2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2753" priority="2369" operator="greaterThan">
      <formula>0</formula>
    </cfRule>
    <cfRule type="colorScale" priority="2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2752" priority="2367" operator="greaterThan">
      <formula>0</formula>
    </cfRule>
    <cfRule type="colorScale" priority="2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2751" priority="2365" operator="greaterThan">
      <formula>0</formula>
    </cfRule>
    <cfRule type="colorScale" priority="2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2750" priority="2363" operator="greaterThan">
      <formula>0</formula>
    </cfRule>
    <cfRule type="colorScale" priority="2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2749" priority="2361" operator="greaterThan">
      <formula>0</formula>
    </cfRule>
    <cfRule type="colorScale" priority="2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2748" priority="2359" operator="greaterThan">
      <formula>0</formula>
    </cfRule>
    <cfRule type="colorScale" priority="2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2747" priority="2357" operator="greaterThan">
      <formula>0</formula>
    </cfRule>
    <cfRule type="colorScale" priority="2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2746" priority="2355" operator="greaterThan">
      <formula>0</formula>
    </cfRule>
    <cfRule type="colorScale" priority="2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2745" priority="2353" operator="greaterThan">
      <formula>0</formula>
    </cfRule>
    <cfRule type="colorScale" priority="2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2744" priority="2351" operator="greaterThan">
      <formula>0</formula>
    </cfRule>
    <cfRule type="colorScale" priority="2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2743" priority="2349" operator="greaterThan">
      <formula>0</formula>
    </cfRule>
    <cfRule type="colorScale" priority="2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2742" priority="2347" operator="greaterThan">
      <formula>0</formula>
    </cfRule>
    <cfRule type="colorScale" priority="2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741" priority="2345" operator="greaterThan">
      <formula>0</formula>
    </cfRule>
    <cfRule type="colorScale" priority="2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2740" priority="2343" operator="greaterThan">
      <formula>0</formula>
    </cfRule>
    <cfRule type="colorScale" priority="2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2739" priority="2341" operator="greaterThan">
      <formula>0</formula>
    </cfRule>
    <cfRule type="colorScale" priority="2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2738" priority="2339" operator="greaterThan">
      <formula>0</formula>
    </cfRule>
    <cfRule type="colorScale" priority="2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2737" priority="2337" operator="greaterThan">
      <formula>0</formula>
    </cfRule>
    <cfRule type="colorScale" priority="2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2736" priority="2335" operator="greaterThan">
      <formula>0</formula>
    </cfRule>
    <cfRule type="colorScale" priority="2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2735" priority="2333" operator="greaterThan">
      <formula>0</formula>
    </cfRule>
    <cfRule type="colorScale" priority="2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2734" priority="2331" operator="greaterThan">
      <formula>0</formula>
    </cfRule>
    <cfRule type="colorScale" priority="2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2733" priority="2329" operator="greaterThan">
      <formula>0</formula>
    </cfRule>
    <cfRule type="colorScale" priority="2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2732" priority="2327" operator="greaterThan">
      <formula>0</formula>
    </cfRule>
    <cfRule type="colorScale" priority="2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2731" priority="2325" operator="greaterThan">
      <formula>0</formula>
    </cfRule>
    <cfRule type="colorScale" priority="2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2730" priority="2323" operator="greaterThan">
      <formula>0</formula>
    </cfRule>
    <cfRule type="colorScale" priority="2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2729" priority="2321" operator="greaterThan">
      <formula>0</formula>
    </cfRule>
    <cfRule type="colorScale" priority="2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2728" priority="2319" operator="greaterThan">
      <formula>0</formula>
    </cfRule>
    <cfRule type="colorScale" priority="2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727" priority="2317" operator="greaterThan">
      <formula>0</formula>
    </cfRule>
    <cfRule type="colorScale" priority="2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2726" priority="2315" operator="greaterThan">
      <formula>0</formula>
    </cfRule>
    <cfRule type="colorScale" priority="2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725" priority="2313" operator="greaterThan">
      <formula>0</formula>
    </cfRule>
    <cfRule type="colorScale" priority="2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2724" priority="2311" operator="greaterThan">
      <formula>0</formula>
    </cfRule>
    <cfRule type="colorScale" priority="2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2723" priority="2309" operator="greaterThan">
      <formula>0</formula>
    </cfRule>
    <cfRule type="colorScale" priority="2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2722" priority="2307" operator="greaterThan">
      <formula>0</formula>
    </cfRule>
    <cfRule type="colorScale" priority="2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2721" priority="2305" operator="greaterThan">
      <formula>0</formula>
    </cfRule>
    <cfRule type="colorScale" priority="2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2720" priority="2303" operator="greaterThan">
      <formula>0</formula>
    </cfRule>
    <cfRule type="colorScale" priority="2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2719" priority="2301" operator="greaterThan">
      <formula>0</formula>
    </cfRule>
    <cfRule type="colorScale" priority="2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2718" priority="2299" operator="greaterThan">
      <formula>0</formula>
    </cfRule>
    <cfRule type="colorScale" priority="2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2717" priority="2297" operator="greaterThan">
      <formula>0</formula>
    </cfRule>
    <cfRule type="colorScale" priority="2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2716" priority="2295" operator="greaterThan">
      <formula>0</formula>
    </cfRule>
    <cfRule type="colorScale" priority="2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2715" priority="2293" operator="greaterThan">
      <formula>0</formula>
    </cfRule>
    <cfRule type="colorScale" priority="2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2714" priority="2291" operator="greaterThan">
      <formula>0</formula>
    </cfRule>
    <cfRule type="colorScale" priority="2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2713" priority="2289" operator="greaterThan">
      <formula>0</formula>
    </cfRule>
    <cfRule type="colorScale" priority="2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2712" priority="2287" operator="greaterThan">
      <formula>0</formula>
    </cfRule>
    <cfRule type="colorScale" priority="2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711" priority="2285" operator="greaterThan">
      <formula>0</formula>
    </cfRule>
    <cfRule type="colorScale" priority="2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2710" priority="2283" operator="greaterThan">
      <formula>0</formula>
    </cfRule>
    <cfRule type="colorScale" priority="2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2709" priority="2281" operator="greaterThan">
      <formula>0</formula>
    </cfRule>
    <cfRule type="colorScale" priority="2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2708" priority="2279" operator="greaterThan">
      <formula>0</formula>
    </cfRule>
    <cfRule type="colorScale" priority="2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2707" priority="2277" operator="greaterThan">
      <formula>0</formula>
    </cfRule>
    <cfRule type="colorScale" priority="2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2706" priority="2275" operator="greaterThan">
      <formula>0</formula>
    </cfRule>
    <cfRule type="colorScale" priority="2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2705" priority="2273" operator="greaterThan">
      <formula>0</formula>
    </cfRule>
    <cfRule type="colorScale" priority="2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2704" priority="2271" operator="greaterThan">
      <formula>0</formula>
    </cfRule>
    <cfRule type="colorScale" priority="2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2703" priority="2269" operator="greaterThan">
      <formula>0</formula>
    </cfRule>
    <cfRule type="colorScale" priority="2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2702" priority="2267" operator="greaterThan">
      <formula>0</formula>
    </cfRule>
    <cfRule type="colorScale" priority="2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2701" priority="2265" operator="greaterThan">
      <formula>0</formula>
    </cfRule>
    <cfRule type="colorScale" priority="2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2700" priority="2263" operator="greaterThan">
      <formula>0</formula>
    </cfRule>
    <cfRule type="colorScale" priority="2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2699" priority="2261" operator="greaterThan">
      <formula>0</formula>
    </cfRule>
    <cfRule type="colorScale" priority="2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2698" priority="2259" operator="greaterThan">
      <formula>0</formula>
    </cfRule>
    <cfRule type="colorScale" priority="2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697" priority="2257" operator="greaterThan">
      <formula>0</formula>
    </cfRule>
    <cfRule type="colorScale" priority="2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2696" priority="2255" operator="greaterThan">
      <formula>0</formula>
    </cfRule>
    <cfRule type="colorScale" priority="2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695" priority="2253" operator="greaterThan">
      <formula>0</formula>
    </cfRule>
    <cfRule type="colorScale" priority="2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2694" priority="2251" operator="greaterThan">
      <formula>0</formula>
    </cfRule>
    <cfRule type="colorScale" priority="2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2693" priority="2249" operator="greaterThan">
      <formula>0</formula>
    </cfRule>
    <cfRule type="colorScale" priority="2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2692" priority="2247" operator="greaterThan">
      <formula>0</formula>
    </cfRule>
    <cfRule type="colorScale" priority="2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2691" priority="2245" operator="greaterThan">
      <formula>0</formula>
    </cfRule>
    <cfRule type="colorScale" priority="2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2690" priority="2243" operator="greaterThan">
      <formula>0</formula>
    </cfRule>
    <cfRule type="colorScale" priority="2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2689" priority="2241" operator="greaterThan">
      <formula>0</formula>
    </cfRule>
    <cfRule type="colorScale" priority="2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2688" priority="2239" operator="greaterThan">
      <formula>0</formula>
    </cfRule>
    <cfRule type="colorScale" priority="2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2687" priority="2237" operator="greaterThan">
      <formula>0</formula>
    </cfRule>
    <cfRule type="colorScale" priority="2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2686" priority="2235" operator="greaterThan">
      <formula>0</formula>
    </cfRule>
    <cfRule type="colorScale" priority="2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2685" priority="2233" operator="greaterThan">
      <formula>0</formula>
    </cfRule>
    <cfRule type="colorScale" priority="2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2684" priority="2231" operator="greaterThan">
      <formula>0</formula>
    </cfRule>
    <cfRule type="colorScale" priority="2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2683" priority="2229" operator="greaterThan">
      <formula>0</formula>
    </cfRule>
    <cfRule type="colorScale" priority="2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2682" priority="2227" operator="greaterThan">
      <formula>0</formula>
    </cfRule>
    <cfRule type="colorScale" priority="2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681" priority="2225" operator="greaterThan">
      <formula>0</formula>
    </cfRule>
    <cfRule type="colorScale" priority="2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2680" priority="2223" operator="greaterThan">
      <formula>0</formula>
    </cfRule>
    <cfRule type="colorScale" priority="2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2679" priority="2221" operator="greaterThan">
      <formula>0</formula>
    </cfRule>
    <cfRule type="colorScale" priority="2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2678" priority="2219" operator="greaterThan">
      <formula>0</formula>
    </cfRule>
    <cfRule type="colorScale" priority="2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2677" priority="2217" operator="greaterThan">
      <formula>0</formula>
    </cfRule>
    <cfRule type="colorScale" priority="2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2676" priority="2215" operator="greaterThan">
      <formula>0</formula>
    </cfRule>
    <cfRule type="colorScale" priority="2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2675" priority="2213" operator="greaterThan">
      <formula>0</formula>
    </cfRule>
    <cfRule type="colorScale" priority="2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2674" priority="2211" operator="greaterThan">
      <formula>0</formula>
    </cfRule>
    <cfRule type="colorScale" priority="2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2673" priority="2209" operator="greaterThan">
      <formula>0</formula>
    </cfRule>
    <cfRule type="colorScale" priority="2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2672" priority="2207" operator="greaterThan">
      <formula>0</formula>
    </cfRule>
    <cfRule type="colorScale" priority="2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2671" priority="2205" operator="greaterThan">
      <formula>0</formula>
    </cfRule>
    <cfRule type="colorScale" priority="2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2670" priority="2203" operator="greaterThan">
      <formula>0</formula>
    </cfRule>
    <cfRule type="colorScale" priority="2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2669" priority="2201" operator="greaterThan">
      <formula>0</formula>
    </cfRule>
    <cfRule type="colorScale" priority="2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2668" priority="2199" operator="greaterThan">
      <formula>0</formula>
    </cfRule>
    <cfRule type="colorScale" priority="2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667" priority="2197" operator="greaterThan">
      <formula>0</formula>
    </cfRule>
    <cfRule type="colorScale" priority="2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2666" priority="2195" operator="greaterThan">
      <formula>0</formula>
    </cfRule>
    <cfRule type="colorScale" priority="2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665" priority="2193" operator="greaterThan">
      <formula>0</formula>
    </cfRule>
    <cfRule type="colorScale" priority="2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2664" priority="2191" operator="greaterThan">
      <formula>0</formula>
    </cfRule>
    <cfRule type="colorScale" priority="2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2663" priority="2189" operator="greaterThan">
      <formula>0</formula>
    </cfRule>
    <cfRule type="colorScale" priority="2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2662" priority="2187" operator="greaterThan">
      <formula>0</formula>
    </cfRule>
    <cfRule type="colorScale" priority="2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2661" priority="2185" operator="greaterThan">
      <formula>0</formula>
    </cfRule>
    <cfRule type="colorScale" priority="2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2660" priority="2183" operator="greaterThan">
      <formula>0</formula>
    </cfRule>
    <cfRule type="colorScale" priority="2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2659" priority="2181" operator="greaterThan">
      <formula>0</formula>
    </cfRule>
    <cfRule type="colorScale" priority="2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2658" priority="2179" operator="greaterThan">
      <formula>0</formula>
    </cfRule>
    <cfRule type="colorScale" priority="2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2657" priority="2177" operator="greaterThan">
      <formula>0</formula>
    </cfRule>
    <cfRule type="colorScale" priority="2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2656" priority="2175" operator="greaterThan">
      <formula>0</formula>
    </cfRule>
    <cfRule type="colorScale" priority="2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2655" priority="2173" operator="greaterThan">
      <formula>0</formula>
    </cfRule>
    <cfRule type="colorScale" priority="2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2654" priority="2171" operator="greaterThan">
      <formula>0</formula>
    </cfRule>
    <cfRule type="colorScale" priority="2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2653" priority="2169" operator="greaterThan">
      <formula>0</formula>
    </cfRule>
    <cfRule type="colorScale" priority="2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2652" priority="2167" operator="greaterThan">
      <formula>0</formula>
    </cfRule>
    <cfRule type="colorScale" priority="2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651" priority="2165" operator="greaterThan">
      <formula>0</formula>
    </cfRule>
    <cfRule type="colorScale" priority="2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2650" priority="2163" operator="greaterThan">
      <formula>0</formula>
    </cfRule>
    <cfRule type="colorScale" priority="2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2649" priority="2161" operator="greaterThan">
      <formula>0</formula>
    </cfRule>
    <cfRule type="colorScale" priority="2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648" priority="2159" operator="greaterThan">
      <formula>0</formula>
    </cfRule>
    <cfRule type="colorScale" priority="2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647" priority="2157" operator="greaterThan">
      <formula>0</formula>
    </cfRule>
    <cfRule type="colorScale" priority="2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646" priority="2155" operator="greaterThan">
      <formula>0</formula>
    </cfRule>
    <cfRule type="colorScale" priority="2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645" priority="2153" operator="greaterThan">
      <formula>0</formula>
    </cfRule>
    <cfRule type="colorScale" priority="2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644" priority="2151" operator="greaterThan">
      <formula>0</formula>
    </cfRule>
    <cfRule type="colorScale" priority="2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643" priority="2149" operator="greaterThan">
      <formula>0</formula>
    </cfRule>
    <cfRule type="colorScale" priority="2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642" priority="2147" operator="greaterThan">
      <formula>0</formula>
    </cfRule>
    <cfRule type="colorScale" priority="2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641" priority="2145" operator="greaterThan">
      <formula>0</formula>
    </cfRule>
    <cfRule type="colorScale" priority="2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640" priority="2143" operator="greaterThan">
      <formula>0</formula>
    </cfRule>
    <cfRule type="colorScale" priority="2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639" priority="2141" operator="greaterThan">
      <formula>0</formula>
    </cfRule>
    <cfRule type="colorScale" priority="2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638" priority="2139" operator="greaterThan">
      <formula>0</formula>
    </cfRule>
    <cfRule type="colorScale" priority="2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637" priority="2137" operator="greaterThan">
      <formula>0</formula>
    </cfRule>
    <cfRule type="colorScale" priority="2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636" priority="2135" operator="greaterThan">
      <formula>0</formula>
    </cfRule>
    <cfRule type="colorScale" priority="2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635" priority="2133" operator="greaterThan">
      <formula>0</formula>
    </cfRule>
    <cfRule type="colorScale" priority="2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634" priority="2131" operator="greaterThan">
      <formula>0</formula>
    </cfRule>
    <cfRule type="colorScale" priority="2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633" priority="2129" operator="greaterThan">
      <formula>0</formula>
    </cfRule>
    <cfRule type="colorScale" priority="2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632" priority="2127" operator="greaterThan">
      <formula>0</formula>
    </cfRule>
    <cfRule type="colorScale" priority="2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631" priority="2125" operator="greaterThan">
      <formula>0</formula>
    </cfRule>
    <cfRule type="colorScale" priority="2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630" priority="2123" operator="greaterThan">
      <formula>0</formula>
    </cfRule>
    <cfRule type="colorScale" priority="2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629" priority="2121" operator="greaterThan">
      <formula>0</formula>
    </cfRule>
    <cfRule type="colorScale" priority="2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628" priority="2119" operator="greaterThan">
      <formula>0</formula>
    </cfRule>
    <cfRule type="colorScale" priority="2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627" priority="2117" operator="greaterThan">
      <formula>0</formula>
    </cfRule>
    <cfRule type="colorScale" priority="2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626" priority="2115" operator="greaterThan">
      <formula>0</formula>
    </cfRule>
    <cfRule type="colorScale" priority="2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625" priority="2113" operator="greaterThan">
      <formula>0</formula>
    </cfRule>
    <cfRule type="colorScale" priority="2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624" priority="2111" operator="greaterThan">
      <formula>0</formula>
    </cfRule>
    <cfRule type="colorScale" priority="2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623" priority="2109" operator="greaterThan">
      <formula>0</formula>
    </cfRule>
    <cfRule type="colorScale" priority="2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622" priority="2107" operator="greaterThan">
      <formula>0</formula>
    </cfRule>
    <cfRule type="colorScale" priority="2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621" priority="2105" operator="greaterThan">
      <formula>0</formula>
    </cfRule>
    <cfRule type="colorScale" priority="2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620" priority="2103" operator="greaterThan">
      <formula>0</formula>
    </cfRule>
    <cfRule type="colorScale" priority="2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619" priority="2101" operator="greaterThan">
      <formula>0</formula>
    </cfRule>
    <cfRule type="colorScale" priority="2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618" priority="2099" operator="greaterThan">
      <formula>0</formula>
    </cfRule>
    <cfRule type="colorScale" priority="2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617" priority="2097" operator="greaterThan">
      <formula>0</formula>
    </cfRule>
    <cfRule type="colorScale" priority="2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616" priority="2095" operator="greaterThan">
      <formula>0</formula>
    </cfRule>
    <cfRule type="colorScale" priority="2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615" priority="2093" operator="greaterThan">
      <formula>0</formula>
    </cfRule>
    <cfRule type="colorScale" priority="2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614" priority="2091" operator="greaterThan">
      <formula>0</formula>
    </cfRule>
    <cfRule type="colorScale" priority="2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613" priority="2089" operator="greaterThan">
      <formula>0</formula>
    </cfRule>
    <cfRule type="colorScale" priority="2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612" priority="2087" operator="greaterThan">
      <formula>0</formula>
    </cfRule>
    <cfRule type="colorScale" priority="2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611" priority="2085" operator="greaterThan">
      <formula>0</formula>
    </cfRule>
    <cfRule type="colorScale" priority="2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610" priority="2083" operator="greaterThan">
      <formula>0</formula>
    </cfRule>
    <cfRule type="colorScale" priority="2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609" priority="2081" operator="greaterThan">
      <formula>0</formula>
    </cfRule>
    <cfRule type="colorScale" priority="2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608" priority="2079" operator="greaterThan">
      <formula>0</formula>
    </cfRule>
    <cfRule type="colorScale" priority="2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607" priority="2077" operator="greaterThan">
      <formula>0</formula>
    </cfRule>
    <cfRule type="colorScale" priority="2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606" priority="2075" operator="greaterThan">
      <formula>0</formula>
    </cfRule>
    <cfRule type="colorScale" priority="2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605" priority="2073" operator="greaterThan">
      <formula>0</formula>
    </cfRule>
    <cfRule type="colorScale" priority="2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604" priority="2071" operator="greaterThan">
      <formula>0</formula>
    </cfRule>
    <cfRule type="colorScale" priority="2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603" priority="2069" operator="greaterThan">
      <formula>0</formula>
    </cfRule>
    <cfRule type="colorScale" priority="2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602" priority="2067" operator="greaterThan">
      <formula>0</formula>
    </cfRule>
    <cfRule type="colorScale" priority="2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601" priority="2065" operator="greaterThan">
      <formula>0</formula>
    </cfRule>
    <cfRule type="colorScale" priority="2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600" priority="2063" operator="greaterThan">
      <formula>0</formula>
    </cfRule>
    <cfRule type="colorScale" priority="2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599" priority="2061" operator="greaterThan">
      <formula>0</formula>
    </cfRule>
    <cfRule type="colorScale" priority="2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598" priority="2059" operator="greaterThan">
      <formula>0</formula>
    </cfRule>
    <cfRule type="colorScale" priority="2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597" priority="2057" operator="greaterThan">
      <formula>0</formula>
    </cfRule>
    <cfRule type="colorScale" priority="2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596" priority="2055" operator="greaterThan">
      <formula>0</formula>
    </cfRule>
    <cfRule type="colorScale" priority="2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595" priority="2053" operator="greaterThan">
      <formula>0</formula>
    </cfRule>
    <cfRule type="colorScale" priority="2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594" priority="2051" operator="greaterThan">
      <formula>0</formula>
    </cfRule>
    <cfRule type="colorScale" priority="2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593" priority="2049" operator="greaterThan">
      <formula>0</formula>
    </cfRule>
    <cfRule type="colorScale" priority="2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592" priority="2047" operator="greaterThan">
      <formula>0</formula>
    </cfRule>
    <cfRule type="colorScale" priority="2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591" priority="2045" operator="greaterThan">
      <formula>0</formula>
    </cfRule>
    <cfRule type="colorScale" priority="2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590" priority="2043" operator="greaterThan">
      <formula>0</formula>
    </cfRule>
    <cfRule type="colorScale" priority="2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589" priority="2041" operator="greaterThan">
      <formula>0</formula>
    </cfRule>
    <cfRule type="colorScale" priority="2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2588" priority="2039" operator="greaterThan">
      <formula>0</formula>
    </cfRule>
    <cfRule type="colorScale" priority="2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2587" priority="2037" operator="greaterThan">
      <formula>0</formula>
    </cfRule>
    <cfRule type="colorScale" priority="2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2586" priority="2035" operator="greaterThan">
      <formula>0</formula>
    </cfRule>
    <cfRule type="colorScale" priority="2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2585" priority="2033" operator="greaterThan">
      <formula>0</formula>
    </cfRule>
    <cfRule type="colorScale" priority="2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2584" priority="2031" operator="greaterThan">
      <formula>0</formula>
    </cfRule>
    <cfRule type="colorScale" priority="2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2583" priority="2029" operator="greaterThan">
      <formula>0</formula>
    </cfRule>
    <cfRule type="colorScale" priority="2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2582" priority="2027" operator="greaterThan">
      <formula>0</formula>
    </cfRule>
    <cfRule type="colorScale" priority="2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2581" priority="2025" operator="greaterThan">
      <formula>0</formula>
    </cfRule>
    <cfRule type="colorScale" priority="2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2580" priority="2023" operator="greaterThan">
      <formula>0</formula>
    </cfRule>
    <cfRule type="colorScale" priority="2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2579" priority="2021" operator="greaterThan">
      <formula>0</formula>
    </cfRule>
    <cfRule type="colorScale" priority="2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2578" priority="2019" operator="greaterThan">
      <formula>0</formula>
    </cfRule>
    <cfRule type="colorScale" priority="2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2577" priority="2017" operator="greaterThan">
      <formula>0</formula>
    </cfRule>
    <cfRule type="colorScale" priority="2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2576" priority="2015" operator="greaterThan">
      <formula>0</formula>
    </cfRule>
    <cfRule type="colorScale" priority="2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2575" priority="2013" operator="greaterThan">
      <formula>0</formula>
    </cfRule>
    <cfRule type="colorScale" priority="2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2574" priority="2011" operator="greaterThan">
      <formula>0</formula>
    </cfRule>
    <cfRule type="colorScale" priority="2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2573" priority="2009" operator="greaterThan">
      <formula>0</formula>
    </cfRule>
    <cfRule type="colorScale" priority="2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2572" priority="2007" operator="greaterThan">
      <formula>0</formula>
    </cfRule>
    <cfRule type="colorScale" priority="2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2571" priority="2005" operator="greaterThan">
      <formula>0</formula>
    </cfRule>
    <cfRule type="colorScale" priority="2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2570" priority="2003" operator="greaterThan">
      <formula>0</formula>
    </cfRule>
    <cfRule type="colorScale" priority="2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2569" priority="2001" operator="greaterThan">
      <formula>0</formula>
    </cfRule>
    <cfRule type="colorScale" priority="2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2568" priority="1999" operator="greaterThan">
      <formula>0</formula>
    </cfRule>
    <cfRule type="colorScale" priority="2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2567" priority="1997" operator="greaterThan">
      <formula>0</formula>
    </cfRule>
    <cfRule type="colorScale" priority="1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2566" priority="1995" operator="greaterThan">
      <formula>0</formula>
    </cfRule>
    <cfRule type="colorScale" priority="1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2565" priority="1993" operator="greaterThan">
      <formula>0</formula>
    </cfRule>
    <cfRule type="colorScale" priority="1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2564" priority="1991" operator="greaterThan">
      <formula>0</formula>
    </cfRule>
    <cfRule type="colorScale" priority="1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2563" priority="1989" operator="greaterThan">
      <formula>0</formula>
    </cfRule>
    <cfRule type="colorScale" priority="1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2562" priority="1987" operator="greaterThan">
      <formula>0</formula>
    </cfRule>
    <cfRule type="colorScale" priority="1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2561" priority="1985" operator="greaterThan">
      <formula>0</formula>
    </cfRule>
    <cfRule type="colorScale" priority="1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2560" priority="1983" operator="greaterThan">
      <formula>0</formula>
    </cfRule>
    <cfRule type="colorScale" priority="1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2559" priority="1981" operator="greaterThan">
      <formula>0</formula>
    </cfRule>
    <cfRule type="colorScale" priority="1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2558" priority="1979" operator="greaterThan">
      <formula>0</formula>
    </cfRule>
    <cfRule type="colorScale" priority="1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2557" priority="1977" operator="greaterThan">
      <formula>0</formula>
    </cfRule>
    <cfRule type="colorScale" priority="1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2556" priority="1975" operator="greaterThan">
      <formula>0</formula>
    </cfRule>
    <cfRule type="colorScale" priority="1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2555" priority="1973" operator="greaterThan">
      <formula>0</formula>
    </cfRule>
    <cfRule type="colorScale" priority="1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2554" priority="1971" operator="greaterThan">
      <formula>0</formula>
    </cfRule>
    <cfRule type="colorScale" priority="1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2553" priority="1969" operator="greaterThan">
      <formula>0</formula>
    </cfRule>
    <cfRule type="colorScale" priority="1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2552" priority="1967" operator="greaterThan">
      <formula>0</formula>
    </cfRule>
    <cfRule type="colorScale" priority="1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2551" priority="1965" operator="greaterThan">
      <formula>0</formula>
    </cfRule>
    <cfRule type="colorScale" priority="1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2550" priority="1963" operator="greaterThan">
      <formula>0</formula>
    </cfRule>
    <cfRule type="colorScale" priority="1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2549" priority="1961" operator="greaterThan">
      <formula>0</formula>
    </cfRule>
    <cfRule type="colorScale" priority="1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2548" priority="1959" operator="greaterThan">
      <formula>0</formula>
    </cfRule>
    <cfRule type="colorScale" priority="1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2547" priority="1957" operator="greaterThan">
      <formula>0</formula>
    </cfRule>
    <cfRule type="colorScale" priority="1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2546" priority="1955" operator="greaterThan">
      <formula>0</formula>
    </cfRule>
    <cfRule type="colorScale" priority="1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2545" priority="1953" operator="greaterThan">
      <formula>0</formula>
    </cfRule>
    <cfRule type="colorScale" priority="1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2544" priority="1951" operator="greaterThan">
      <formula>0</formula>
    </cfRule>
    <cfRule type="colorScale" priority="1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2543" priority="1949" operator="greaterThan">
      <formula>0</formula>
    </cfRule>
    <cfRule type="colorScale" priority="1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2542" priority="1947" operator="greaterThan">
      <formula>0</formula>
    </cfRule>
    <cfRule type="colorScale" priority="1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2541" priority="1945" operator="greaterThan">
      <formula>0</formula>
    </cfRule>
    <cfRule type="colorScale" priority="1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2540" priority="1943" operator="greaterThan">
      <formula>0</formula>
    </cfRule>
    <cfRule type="colorScale" priority="1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2539" priority="1941" operator="greaterThan">
      <formula>0</formula>
    </cfRule>
    <cfRule type="colorScale" priority="1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2538" priority="1939" operator="greaterThan">
      <formula>0</formula>
    </cfRule>
    <cfRule type="colorScale" priority="1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2537" priority="1937" operator="greaterThan">
      <formula>0</formula>
    </cfRule>
    <cfRule type="colorScale" priority="1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2536" priority="1935" operator="greaterThan">
      <formula>0</formula>
    </cfRule>
    <cfRule type="colorScale" priority="1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2535" priority="1933" operator="greaterThan">
      <formula>0</formula>
    </cfRule>
    <cfRule type="colorScale" priority="1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2534" priority="1931" operator="greaterThan">
      <formula>0</formula>
    </cfRule>
    <cfRule type="colorScale" priority="1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2533" priority="1929" operator="greaterThan">
      <formula>0</formula>
    </cfRule>
    <cfRule type="colorScale" priority="1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2532" priority="1927" operator="greaterThan">
      <formula>0</formula>
    </cfRule>
    <cfRule type="colorScale" priority="1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2531" priority="1925" operator="greaterThan">
      <formula>0</formula>
    </cfRule>
    <cfRule type="colorScale" priority="1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2530" priority="1923" operator="greaterThan">
      <formula>0</formula>
    </cfRule>
    <cfRule type="colorScale" priority="1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2529" priority="1921" operator="greaterThan">
      <formula>0</formula>
    </cfRule>
    <cfRule type="colorScale" priority="1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2528" priority="1919" operator="greaterThan">
      <formula>0</formula>
    </cfRule>
    <cfRule type="colorScale" priority="1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2527" priority="1917" operator="greaterThan">
      <formula>0</formula>
    </cfRule>
    <cfRule type="colorScale" priority="1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2526" priority="1915" operator="greaterThan">
      <formula>0</formula>
    </cfRule>
    <cfRule type="colorScale" priority="1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2525" priority="1913" operator="greaterThan">
      <formula>0</formula>
    </cfRule>
    <cfRule type="colorScale" priority="1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2524" priority="1911" operator="greaterThan">
      <formula>0</formula>
    </cfRule>
    <cfRule type="colorScale" priority="1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2523" priority="1909" operator="greaterThan">
      <formula>0</formula>
    </cfRule>
    <cfRule type="colorScale" priority="1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2522" priority="1907" operator="greaterThan">
      <formula>0</formula>
    </cfRule>
    <cfRule type="colorScale" priority="1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2521" priority="1905" operator="greaterThan">
      <formula>0</formula>
    </cfRule>
    <cfRule type="colorScale" priority="1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2520" priority="1903" operator="greaterThan">
      <formula>0</formula>
    </cfRule>
    <cfRule type="colorScale" priority="1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2519" priority="1901" operator="greaterThan">
      <formula>0</formula>
    </cfRule>
    <cfRule type="colorScale" priority="1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2518" priority="1899" operator="greaterThan">
      <formula>0</formula>
    </cfRule>
    <cfRule type="colorScale" priority="1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2517" priority="1897" operator="greaterThan">
      <formula>0</formula>
    </cfRule>
    <cfRule type="colorScale" priority="1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2516" priority="1895" operator="greaterThan">
      <formula>0</formula>
    </cfRule>
    <cfRule type="colorScale" priority="1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2515" priority="1893" operator="greaterThan">
      <formula>0</formula>
    </cfRule>
    <cfRule type="colorScale" priority="1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2514" priority="1891" operator="greaterThan">
      <formula>0</formula>
    </cfRule>
    <cfRule type="colorScale" priority="1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513" priority="1889" operator="greaterThan">
      <formula>0</formula>
    </cfRule>
    <cfRule type="colorScale" priority="1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2512" priority="1887" operator="greaterThan">
      <formula>0</formula>
    </cfRule>
    <cfRule type="colorScale" priority="1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511" priority="1885" operator="greaterThan">
      <formula>0</formula>
    </cfRule>
    <cfRule type="colorScale" priority="1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2510" priority="1883" operator="greaterThan">
      <formula>0</formula>
    </cfRule>
    <cfRule type="colorScale" priority="1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2509" priority="1881" operator="greaterThan">
      <formula>0</formula>
    </cfRule>
    <cfRule type="colorScale" priority="1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2508" priority="1879" operator="greaterThan">
      <formula>0</formula>
    </cfRule>
    <cfRule type="colorScale" priority="1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2507" priority="1877" operator="greaterThan">
      <formula>0</formula>
    </cfRule>
    <cfRule type="colorScale" priority="1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2506" priority="1875" operator="greaterThan">
      <formula>0</formula>
    </cfRule>
    <cfRule type="colorScale" priority="1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2505" priority="1873" operator="greaterThan">
      <formula>0</formula>
    </cfRule>
    <cfRule type="colorScale" priority="1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2504" priority="1871" operator="greaterThan">
      <formula>0</formula>
    </cfRule>
    <cfRule type="colorScale" priority="1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2503" priority="1869" operator="greaterThan">
      <formula>0</formula>
    </cfRule>
    <cfRule type="colorScale" priority="1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2502" priority="1867" operator="greaterThan">
      <formula>0</formula>
    </cfRule>
    <cfRule type="colorScale" priority="1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2501" priority="1865" operator="greaterThan">
      <formula>0</formula>
    </cfRule>
    <cfRule type="colorScale" priority="1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2500" priority="1863" operator="greaterThan">
      <formula>0</formula>
    </cfRule>
    <cfRule type="colorScale" priority="1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2499" priority="1861" operator="greaterThan">
      <formula>0</formula>
    </cfRule>
    <cfRule type="colorScale" priority="1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2498" priority="1859" operator="greaterThan">
      <formula>0</formula>
    </cfRule>
    <cfRule type="colorScale" priority="1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497" priority="1857" operator="greaterThan">
      <formula>0</formula>
    </cfRule>
    <cfRule type="colorScale" priority="1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2496" priority="1855" operator="greaterThan">
      <formula>0</formula>
    </cfRule>
    <cfRule type="colorScale" priority="1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495" priority="1853" operator="greaterThan">
      <formula>0</formula>
    </cfRule>
    <cfRule type="colorScale" priority="1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2494" priority="1851" operator="greaterThan">
      <formula>0</formula>
    </cfRule>
    <cfRule type="colorScale" priority="1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2493" priority="1849" operator="greaterThan">
      <formula>0</formula>
    </cfRule>
    <cfRule type="colorScale" priority="1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2492" priority="1847" operator="greaterThan">
      <formula>0</formula>
    </cfRule>
    <cfRule type="colorScale" priority="1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2491" priority="1845" operator="greaterThan">
      <formula>0</formula>
    </cfRule>
    <cfRule type="colorScale" priority="1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2490" priority="1843" operator="greaterThan">
      <formula>0</formula>
    </cfRule>
    <cfRule type="colorScale" priority="1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2489" priority="1841" operator="greaterThan">
      <formula>0</formula>
    </cfRule>
    <cfRule type="colorScale" priority="1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2488" priority="1839" operator="greaterThan">
      <formula>0</formula>
    </cfRule>
    <cfRule type="colorScale" priority="1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2487" priority="1837" operator="greaterThan">
      <formula>0</formula>
    </cfRule>
    <cfRule type="colorScale" priority="1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2486" priority="1835" operator="greaterThan">
      <formula>0</formula>
    </cfRule>
    <cfRule type="colorScale" priority="1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2485" priority="1833" operator="greaterThan">
      <formula>0</formula>
    </cfRule>
    <cfRule type="colorScale" priority="1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2484" priority="1831" operator="greaterThan">
      <formula>0</formula>
    </cfRule>
    <cfRule type="colorScale" priority="1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2483" priority="1829" operator="greaterThan">
      <formula>0</formula>
    </cfRule>
    <cfRule type="colorScale" priority="1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2482" priority="1827" operator="greaterThan">
      <formula>0</formula>
    </cfRule>
    <cfRule type="colorScale" priority="1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481" priority="1825" operator="greaterThan">
      <formula>0</formula>
    </cfRule>
    <cfRule type="colorScale" priority="1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2480" priority="1823" operator="greaterThan">
      <formula>0</formula>
    </cfRule>
    <cfRule type="colorScale" priority="1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479" priority="1821" operator="greaterThan">
      <formula>0</formula>
    </cfRule>
    <cfRule type="colorScale" priority="1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2478" priority="1819" operator="greaterThan">
      <formula>0</formula>
    </cfRule>
    <cfRule type="colorScale" priority="1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2477" priority="1817" operator="greaterThan">
      <formula>0</formula>
    </cfRule>
    <cfRule type="colorScale" priority="1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476" priority="1815" operator="greaterThan">
      <formula>0</formula>
    </cfRule>
    <cfRule type="colorScale" priority="1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2475" priority="1813" operator="greaterThan">
      <formula>0</formula>
    </cfRule>
    <cfRule type="colorScale" priority="1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2474" priority="1811" operator="greaterThan">
      <formula>0</formula>
    </cfRule>
    <cfRule type="colorScale" priority="1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2473" priority="1809" operator="greaterThan">
      <formula>0</formula>
    </cfRule>
    <cfRule type="colorScale" priority="1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2472" priority="1807" operator="greaterThan">
      <formula>0</formula>
    </cfRule>
    <cfRule type="colorScale" priority="1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2471" priority="1805" operator="greaterThan">
      <formula>0</formula>
    </cfRule>
    <cfRule type="colorScale" priority="1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2470" priority="1803" operator="greaterThan">
      <formula>0</formula>
    </cfRule>
    <cfRule type="colorScale" priority="1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2469" priority="1801" operator="greaterThan">
      <formula>0</formula>
    </cfRule>
    <cfRule type="colorScale" priority="1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2468" priority="1799" operator="greaterThan">
      <formula>0</formula>
    </cfRule>
    <cfRule type="colorScale" priority="1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2467" priority="1797" operator="greaterThan">
      <formula>0</formula>
    </cfRule>
    <cfRule type="colorScale" priority="1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2466" priority="1795" operator="greaterThan">
      <formula>0</formula>
    </cfRule>
    <cfRule type="colorScale" priority="1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465" priority="1793" operator="greaterThan">
      <formula>0</formula>
    </cfRule>
    <cfRule type="colorScale" priority="1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2464" priority="1791" operator="greaterThan">
      <formula>0</formula>
    </cfRule>
    <cfRule type="colorScale" priority="1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463" priority="1789" operator="greaterThan">
      <formula>0</formula>
    </cfRule>
    <cfRule type="colorScale" priority="1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2462" priority="1787" operator="greaterThan">
      <formula>0</formula>
    </cfRule>
    <cfRule type="colorScale" priority="1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2461" priority="1785" operator="greaterThan">
      <formula>0</formula>
    </cfRule>
    <cfRule type="colorScale" priority="1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2460" priority="1783" operator="greaterThan">
      <formula>0</formula>
    </cfRule>
    <cfRule type="colorScale" priority="1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459" priority="1781" operator="greaterThan">
      <formula>0</formula>
    </cfRule>
    <cfRule type="colorScale" priority="1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458" priority="1779" operator="greaterThan">
      <formula>0</formula>
    </cfRule>
    <cfRule type="colorScale" priority="1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457" priority="1777" operator="greaterThan">
      <formula>0</formula>
    </cfRule>
    <cfRule type="colorScale" priority="1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456" priority="1775" operator="greaterThan">
      <formula>0</formula>
    </cfRule>
    <cfRule type="colorScale" priority="1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455" priority="1773" operator="greaterThan">
      <formula>0</formula>
    </cfRule>
    <cfRule type="colorScale" priority="1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454" priority="1771" operator="greaterThan">
      <formula>0</formula>
    </cfRule>
    <cfRule type="colorScale" priority="1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453" priority="1769" operator="greaterThan">
      <formula>0</formula>
    </cfRule>
    <cfRule type="colorScale" priority="1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452" priority="1767" operator="greaterThan">
      <formula>0</formula>
    </cfRule>
    <cfRule type="colorScale" priority="1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451" priority="1765" operator="greaterThan">
      <formula>0</formula>
    </cfRule>
    <cfRule type="colorScale" priority="1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450" priority="1763" operator="greaterThan">
      <formula>0</formula>
    </cfRule>
    <cfRule type="colorScale" priority="1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449" priority="1761" operator="greaterThan">
      <formula>0</formula>
    </cfRule>
    <cfRule type="colorScale" priority="1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448" priority="1759" operator="greaterThan">
      <formula>0</formula>
    </cfRule>
    <cfRule type="colorScale" priority="1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447" priority="1757" operator="greaterThan">
      <formula>0</formula>
    </cfRule>
    <cfRule type="colorScale" priority="1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446" priority="1755" operator="greaterThan">
      <formula>0</formula>
    </cfRule>
    <cfRule type="colorScale" priority="1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445" priority="1753" operator="greaterThan">
      <formula>0</formula>
    </cfRule>
    <cfRule type="colorScale" priority="1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444" priority="1751" operator="greaterThan">
      <formula>0</formula>
    </cfRule>
    <cfRule type="colorScale" priority="1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443" priority="1749" operator="greaterThan">
      <formula>0</formula>
    </cfRule>
    <cfRule type="colorScale" priority="1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442" priority="1747" operator="greaterThan">
      <formula>0</formula>
    </cfRule>
    <cfRule type="colorScale" priority="1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441" priority="1745" operator="greaterThan">
      <formula>0</formula>
    </cfRule>
    <cfRule type="colorScale" priority="1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440" priority="1743" operator="greaterThan">
      <formula>0</formula>
    </cfRule>
    <cfRule type="colorScale" priority="1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439" priority="1741" operator="greaterThan">
      <formula>0</formula>
    </cfRule>
    <cfRule type="colorScale" priority="1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438" priority="1739" operator="greaterThan">
      <formula>0</formula>
    </cfRule>
    <cfRule type="colorScale" priority="1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437" priority="1737" operator="greaterThan">
      <formula>0</formula>
    </cfRule>
    <cfRule type="colorScale" priority="1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436" priority="1735" operator="greaterThan">
      <formula>0</formula>
    </cfRule>
    <cfRule type="colorScale" priority="1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435" priority="1733" operator="greaterThan">
      <formula>0</formula>
    </cfRule>
    <cfRule type="colorScale" priority="1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434" priority="1731" operator="greaterThan">
      <formula>0</formula>
    </cfRule>
    <cfRule type="colorScale" priority="1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433" priority="1729" operator="greaterThan">
      <formula>0</formula>
    </cfRule>
    <cfRule type="colorScale" priority="1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432" priority="1727" operator="greaterThan">
      <formula>0</formula>
    </cfRule>
    <cfRule type="colorScale" priority="1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431" priority="1725" operator="greaterThan">
      <formula>0</formula>
    </cfRule>
    <cfRule type="colorScale" priority="1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2430" priority="1723" operator="greaterThan">
      <formula>0</formula>
    </cfRule>
    <cfRule type="colorScale" priority="1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429" priority="1721" operator="greaterThan">
      <formula>0</formula>
    </cfRule>
    <cfRule type="colorScale" priority="1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428" priority="1719" operator="greaterThan">
      <formula>0</formula>
    </cfRule>
    <cfRule type="colorScale" priority="1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427" priority="1717" operator="greaterThan">
      <formula>0</formula>
    </cfRule>
    <cfRule type="colorScale" priority="1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426" priority="1715" operator="greaterThan">
      <formula>0</formula>
    </cfRule>
    <cfRule type="colorScale" priority="1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425" priority="1713" operator="greaterThan">
      <formula>0</formula>
    </cfRule>
    <cfRule type="colorScale" priority="1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424" priority="1711" operator="greaterThan">
      <formula>0</formula>
    </cfRule>
    <cfRule type="colorScale" priority="1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423" priority="1709" operator="greaterThan">
      <formula>0</formula>
    </cfRule>
    <cfRule type="colorScale" priority="1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422" priority="1707" operator="greaterThan">
      <formula>0</formula>
    </cfRule>
    <cfRule type="colorScale" priority="1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421" priority="1705" operator="greaterThan">
      <formula>0</formula>
    </cfRule>
    <cfRule type="colorScale" priority="1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2420" priority="1703" operator="greaterThan">
      <formula>0</formula>
    </cfRule>
    <cfRule type="colorScale" priority="1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419" priority="1701" operator="greaterThan">
      <formula>0</formula>
    </cfRule>
    <cfRule type="colorScale" priority="1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2418" priority="1699" operator="greaterThan">
      <formula>0</formula>
    </cfRule>
    <cfRule type="colorScale" priority="1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417" priority="1697" operator="greaterThan">
      <formula>0</formula>
    </cfRule>
    <cfRule type="colorScale" priority="1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2416" priority="1695" operator="greaterThan">
      <formula>0</formula>
    </cfRule>
    <cfRule type="colorScale" priority="1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2415" priority="1693" operator="greaterThan">
      <formula>0</formula>
    </cfRule>
    <cfRule type="colorScale" priority="1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414" priority="1691" operator="greaterThan">
      <formula>0</formula>
    </cfRule>
    <cfRule type="colorScale" priority="1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413" priority="1689" operator="greaterThan">
      <formula>0</formula>
    </cfRule>
    <cfRule type="colorScale" priority="1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412" priority="1687" operator="greaterThan">
      <formula>0</formula>
    </cfRule>
    <cfRule type="colorScale" priority="1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411" priority="1685" operator="greaterThan">
      <formula>0</formula>
    </cfRule>
    <cfRule type="colorScale" priority="1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410" priority="1683" operator="greaterThan">
      <formula>0</formula>
    </cfRule>
    <cfRule type="colorScale" priority="1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409" priority="1681" operator="greaterThan">
      <formula>0</formula>
    </cfRule>
    <cfRule type="colorScale" priority="1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408" priority="1679" operator="greaterThan">
      <formula>0</formula>
    </cfRule>
    <cfRule type="colorScale" priority="1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407" priority="1677" operator="greaterThan">
      <formula>0</formula>
    </cfRule>
    <cfRule type="colorScale" priority="1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406" priority="1675" operator="greaterThan">
      <formula>0</formula>
    </cfRule>
    <cfRule type="colorScale" priority="1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2405" priority="1673" operator="greaterThan">
      <formula>0</formula>
    </cfRule>
    <cfRule type="colorScale" priority="1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2404" priority="1671" operator="greaterThan">
      <formula>0</formula>
    </cfRule>
    <cfRule type="colorScale" priority="1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403" priority="1669" operator="greaterThan">
      <formula>0</formula>
    </cfRule>
    <cfRule type="colorScale" priority="1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2402" priority="1667" operator="greaterThan">
      <formula>0</formula>
    </cfRule>
    <cfRule type="colorScale" priority="1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2401" priority="1665" operator="greaterThan">
      <formula>0</formula>
    </cfRule>
    <cfRule type="colorScale" priority="1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2400" priority="1663" operator="greaterThan">
      <formula>0</formula>
    </cfRule>
    <cfRule type="colorScale" priority="1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2399" priority="1661" operator="greaterThan">
      <formula>0</formula>
    </cfRule>
    <cfRule type="colorScale" priority="1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2398" priority="1659" operator="greaterThan">
      <formula>0</formula>
    </cfRule>
    <cfRule type="colorScale" priority="1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2397" priority="1657" operator="greaterThan">
      <formula>0</formula>
    </cfRule>
    <cfRule type="colorScale" priority="1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2396" priority="1655" operator="greaterThan">
      <formula>0</formula>
    </cfRule>
    <cfRule type="colorScale" priority="1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2395" priority="1653" operator="greaterThan">
      <formula>0</formula>
    </cfRule>
    <cfRule type="colorScale" priority="1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2394" priority="1651" operator="greaterThan">
      <formula>0</formula>
    </cfRule>
    <cfRule type="colorScale" priority="1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2393" priority="1649" operator="greaterThan">
      <formula>0</formula>
    </cfRule>
    <cfRule type="colorScale" priority="1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2392" priority="1647" operator="greaterThan">
      <formula>0</formula>
    </cfRule>
    <cfRule type="colorScale" priority="1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2391" priority="1645" operator="greaterThan">
      <formula>0</formula>
    </cfRule>
    <cfRule type="colorScale" priority="1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2390" priority="1643" operator="greaterThan">
      <formula>0</formula>
    </cfRule>
    <cfRule type="colorScale" priority="1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389" priority="1641" operator="greaterThan">
      <formula>0</formula>
    </cfRule>
    <cfRule type="colorScale" priority="1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2388" priority="1639" operator="greaterThan">
      <formula>0</formula>
    </cfRule>
    <cfRule type="colorScale" priority="1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387" priority="1637" operator="greaterThan">
      <formula>0</formula>
    </cfRule>
    <cfRule type="colorScale" priority="1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2386" priority="1635" operator="greaterThan">
      <formula>0</formula>
    </cfRule>
    <cfRule type="colorScale" priority="1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2385" priority="1633" operator="greaterThan">
      <formula>0</formula>
    </cfRule>
    <cfRule type="colorScale" priority="1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2384" priority="1631" operator="greaterThan">
      <formula>0</formula>
    </cfRule>
    <cfRule type="colorScale" priority="1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2383" priority="1629" operator="greaterThan">
      <formula>0</formula>
    </cfRule>
    <cfRule type="colorScale" priority="1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2382" priority="1627" operator="greaterThan">
      <formula>0</formula>
    </cfRule>
    <cfRule type="colorScale" priority="1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2381" priority="1625" operator="greaterThan">
      <formula>0</formula>
    </cfRule>
    <cfRule type="colorScale" priority="1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2380" priority="1623" operator="greaterThan">
      <formula>0</formula>
    </cfRule>
    <cfRule type="colorScale" priority="1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2379" priority="1621" operator="greaterThan">
      <formula>0</formula>
    </cfRule>
    <cfRule type="colorScale" priority="1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2378" priority="1619" operator="greaterThan">
      <formula>0</formula>
    </cfRule>
    <cfRule type="colorScale" priority="1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2377" priority="1617" operator="greaterThan">
      <formula>0</formula>
    </cfRule>
    <cfRule type="colorScale" priority="1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2376" priority="1615" operator="greaterThan">
      <formula>0</formula>
    </cfRule>
    <cfRule type="colorScale" priority="1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2375" priority="1613" operator="greaterThan">
      <formula>0</formula>
    </cfRule>
    <cfRule type="colorScale" priority="1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2374" priority="1611" operator="greaterThan">
      <formula>0</formula>
    </cfRule>
    <cfRule type="colorScale" priority="1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373" priority="1609" operator="greaterThan">
      <formula>0</formula>
    </cfRule>
    <cfRule type="colorScale" priority="1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2372" priority="1607" operator="greaterThan">
      <formula>0</formula>
    </cfRule>
    <cfRule type="colorScale" priority="1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2371" priority="1605" operator="greaterThan">
      <formula>0</formula>
    </cfRule>
    <cfRule type="colorScale" priority="1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2370" priority="1603" operator="greaterThan">
      <formula>0</formula>
    </cfRule>
    <cfRule type="colorScale" priority="1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2369" priority="1601" operator="greaterThan">
      <formula>0</formula>
    </cfRule>
    <cfRule type="colorScale" priority="1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2368" priority="1599" operator="greaterThan">
      <formula>0</formula>
    </cfRule>
    <cfRule type="colorScale" priority="1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2367" priority="1597" operator="greaterThan">
      <formula>0</formula>
    </cfRule>
    <cfRule type="colorScale" priority="1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2366" priority="1595" operator="greaterThan">
      <formula>0</formula>
    </cfRule>
    <cfRule type="colorScale" priority="1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2365" priority="1593" operator="greaterThan">
      <formula>0</formula>
    </cfRule>
    <cfRule type="colorScale" priority="1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2364" priority="1591" operator="greaterThan">
      <formula>0</formula>
    </cfRule>
    <cfRule type="colorScale" priority="1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2363" priority="1589" operator="greaterThan">
      <formula>0</formula>
    </cfRule>
    <cfRule type="colorScale" priority="1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2362" priority="1587" operator="greaterThan">
      <formula>0</formula>
    </cfRule>
    <cfRule type="colorScale" priority="1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2361" priority="1585" operator="greaterThan">
      <formula>0</formula>
    </cfRule>
    <cfRule type="colorScale" priority="1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2360" priority="1583" operator="greaterThan">
      <formula>0</formula>
    </cfRule>
    <cfRule type="colorScale" priority="1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359" priority="1581" operator="greaterThan">
      <formula>0</formula>
    </cfRule>
    <cfRule type="colorScale" priority="1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2358" priority="1579" operator="greaterThan">
      <formula>0</formula>
    </cfRule>
    <cfRule type="colorScale" priority="1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357" priority="1577" operator="greaterThan">
      <formula>0</formula>
    </cfRule>
    <cfRule type="colorScale" priority="1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2356" priority="1575" operator="greaterThan">
      <formula>0</formula>
    </cfRule>
    <cfRule type="colorScale" priority="1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2355" priority="1573" operator="greaterThan">
      <formula>0</formula>
    </cfRule>
    <cfRule type="colorScale" priority="1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2354" priority="1571" operator="greaterThan">
      <formula>0</formula>
    </cfRule>
    <cfRule type="colorScale" priority="1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2353" priority="1569" operator="greaterThan">
      <formula>0</formula>
    </cfRule>
    <cfRule type="colorScale" priority="1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2352" priority="1567" operator="greaterThan">
      <formula>0</formula>
    </cfRule>
    <cfRule type="colorScale" priority="1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2351" priority="1565" operator="greaterThan">
      <formula>0</formula>
    </cfRule>
    <cfRule type="colorScale" priority="1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2350" priority="1563" operator="greaterThan">
      <formula>0</formula>
    </cfRule>
    <cfRule type="colorScale" priority="1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2349" priority="1561" operator="greaterThan">
      <formula>0</formula>
    </cfRule>
    <cfRule type="colorScale" priority="1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2348" priority="1559" operator="greaterThan">
      <formula>0</formula>
    </cfRule>
    <cfRule type="colorScale" priority="1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2347" priority="1557" operator="greaterThan">
      <formula>0</formula>
    </cfRule>
    <cfRule type="colorScale" priority="1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2346" priority="1555" operator="greaterThan">
      <formula>0</formula>
    </cfRule>
    <cfRule type="colorScale" priority="1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2345" priority="1553" operator="greaterThan">
      <formula>0</formula>
    </cfRule>
    <cfRule type="colorScale" priority="1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2344" priority="1551" operator="greaterThan">
      <formula>0</formula>
    </cfRule>
    <cfRule type="colorScale" priority="1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343" priority="1549" operator="greaterThan">
      <formula>0</formula>
    </cfRule>
    <cfRule type="colorScale" priority="1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2342" priority="1547" operator="greaterThan">
      <formula>0</formula>
    </cfRule>
    <cfRule type="colorScale" priority="1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2341" priority="1545" operator="greaterThan">
      <formula>0</formula>
    </cfRule>
    <cfRule type="colorScale" priority="1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2340" priority="1543" operator="greaterThan">
      <formula>0</formula>
    </cfRule>
    <cfRule type="colorScale" priority="1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2339" priority="1541" operator="greaterThan">
      <formula>0</formula>
    </cfRule>
    <cfRule type="colorScale" priority="1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2338" priority="1539" operator="greaterThan">
      <formula>0</formula>
    </cfRule>
    <cfRule type="colorScale" priority="1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2337" priority="1537" operator="greaterThan">
      <formula>0</formula>
    </cfRule>
    <cfRule type="colorScale" priority="1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2336" priority="1535" operator="greaterThan">
      <formula>0</formula>
    </cfRule>
    <cfRule type="colorScale" priority="1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2335" priority="1533" operator="greaterThan">
      <formula>0</formula>
    </cfRule>
    <cfRule type="colorScale" priority="1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2334" priority="1531" operator="greaterThan">
      <formula>0</formula>
    </cfRule>
    <cfRule type="colorScale" priority="1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2333" priority="1529" operator="greaterThan">
      <formula>0</formula>
    </cfRule>
    <cfRule type="colorScale" priority="1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2332" priority="1527" operator="greaterThan">
      <formula>0</formula>
    </cfRule>
    <cfRule type="colorScale" priority="1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2331" priority="1525" operator="greaterThan">
      <formula>0</formula>
    </cfRule>
    <cfRule type="colorScale" priority="1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2330" priority="1523" operator="greaterThan">
      <formula>0</formula>
    </cfRule>
    <cfRule type="colorScale" priority="1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329" priority="1521" operator="greaterThan">
      <formula>0</formula>
    </cfRule>
    <cfRule type="colorScale" priority="1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2328" priority="1519" operator="greaterThan">
      <formula>0</formula>
    </cfRule>
    <cfRule type="colorScale" priority="1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327" priority="1517" operator="greaterThan">
      <formula>0</formula>
    </cfRule>
    <cfRule type="colorScale" priority="1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2326" priority="1515" operator="greaterThan">
      <formula>0</formula>
    </cfRule>
    <cfRule type="colorScale" priority="1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2325" priority="1513" operator="greaterThan">
      <formula>0</formula>
    </cfRule>
    <cfRule type="colorScale" priority="1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2324" priority="1511" operator="greaterThan">
      <formula>0</formula>
    </cfRule>
    <cfRule type="colorScale" priority="1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2323" priority="1509" operator="greaterThan">
      <formula>0</formula>
    </cfRule>
    <cfRule type="colorScale" priority="1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2322" priority="1507" operator="greaterThan">
      <formula>0</formula>
    </cfRule>
    <cfRule type="colorScale" priority="1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2321" priority="1505" operator="greaterThan">
      <formula>0</formula>
    </cfRule>
    <cfRule type="colorScale" priority="1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2320" priority="1503" operator="greaterThan">
      <formula>0</formula>
    </cfRule>
    <cfRule type="colorScale" priority="1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2319" priority="1501" operator="greaterThan">
      <formula>0</formula>
    </cfRule>
    <cfRule type="colorScale" priority="1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2318" priority="1499" operator="greaterThan">
      <formula>0</formula>
    </cfRule>
    <cfRule type="colorScale" priority="1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2317" priority="1497" operator="greaterThan">
      <formula>0</formula>
    </cfRule>
    <cfRule type="colorScale" priority="1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2316" priority="1495" operator="greaterThan">
      <formula>0</formula>
    </cfRule>
    <cfRule type="colorScale" priority="1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2315" priority="1493" operator="greaterThan">
      <formula>0</formula>
    </cfRule>
    <cfRule type="colorScale" priority="1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2314" priority="1491" operator="greaterThan">
      <formula>0</formula>
    </cfRule>
    <cfRule type="colorScale" priority="1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313" priority="1489" operator="greaterThan">
      <formula>0</formula>
    </cfRule>
    <cfRule type="colorScale" priority="1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2312" priority="1487" operator="greaterThan">
      <formula>0</formula>
    </cfRule>
    <cfRule type="colorScale" priority="1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2311" priority="1485" operator="greaterThan">
      <formula>0</formula>
    </cfRule>
    <cfRule type="colorScale" priority="1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2310" priority="1483" operator="greaterThan">
      <formula>0</formula>
    </cfRule>
    <cfRule type="colorScale" priority="1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2309" priority="1481" operator="greaterThan">
      <formula>0</formula>
    </cfRule>
    <cfRule type="colorScale" priority="1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2308" priority="1479" operator="greaterThan">
      <formula>0</formula>
    </cfRule>
    <cfRule type="colorScale" priority="1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2307" priority="1477" operator="greaterThan">
      <formula>0</formula>
    </cfRule>
    <cfRule type="colorScale" priority="1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2306" priority="1475" operator="greaterThan">
      <formula>0</formula>
    </cfRule>
    <cfRule type="colorScale" priority="1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2305" priority="1473" operator="greaterThan">
      <formula>0</formula>
    </cfRule>
    <cfRule type="colorScale" priority="1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2304" priority="1471" operator="greaterThan">
      <formula>0</formula>
    </cfRule>
    <cfRule type="colorScale" priority="1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2303" priority="1469" operator="greaterThan">
      <formula>0</formula>
    </cfRule>
    <cfRule type="colorScale" priority="1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2302" priority="1467" operator="greaterThan">
      <formula>0</formula>
    </cfRule>
    <cfRule type="colorScale" priority="1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2301" priority="1465" operator="greaterThan">
      <formula>0</formula>
    </cfRule>
    <cfRule type="colorScale" priority="1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2300" priority="1463" operator="greaterThan">
      <formula>0</formula>
    </cfRule>
    <cfRule type="colorScale" priority="1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299" priority="1461" operator="greaterThan">
      <formula>0</formula>
    </cfRule>
    <cfRule type="colorScale" priority="1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2298" priority="1459" operator="greaterThan">
      <formula>0</formula>
    </cfRule>
    <cfRule type="colorScale" priority="1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297" priority="1457" operator="greaterThan">
      <formula>0</formula>
    </cfRule>
    <cfRule type="colorScale" priority="1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2296" priority="1455" operator="greaterThan">
      <formula>0</formula>
    </cfRule>
    <cfRule type="colorScale" priority="1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2295" priority="1453" operator="greaterThan">
      <formula>0</formula>
    </cfRule>
    <cfRule type="colorScale" priority="1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2294" priority="1451" operator="greaterThan">
      <formula>0</formula>
    </cfRule>
    <cfRule type="colorScale" priority="1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2293" priority="1449" operator="greaterThan">
      <formula>0</formula>
    </cfRule>
    <cfRule type="colorScale" priority="1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2292" priority="1447" operator="greaterThan">
      <formula>0</formula>
    </cfRule>
    <cfRule type="colorScale" priority="1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2291" priority="1445" operator="greaterThan">
      <formula>0</formula>
    </cfRule>
    <cfRule type="colorScale" priority="1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2290" priority="1443" operator="greaterThan">
      <formula>0</formula>
    </cfRule>
    <cfRule type="colorScale" priority="1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2289" priority="1441" operator="greaterThan">
      <formula>0</formula>
    </cfRule>
    <cfRule type="colorScale" priority="1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2288" priority="1439" operator="greaterThan">
      <formula>0</formula>
    </cfRule>
    <cfRule type="colorScale" priority="1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2287" priority="1437" operator="greaterThan">
      <formula>0</formula>
    </cfRule>
    <cfRule type="colorScale" priority="1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2286" priority="1435" operator="greaterThan">
      <formula>0</formula>
    </cfRule>
    <cfRule type="colorScale" priority="1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2285" priority="1433" operator="greaterThan">
      <formula>0</formula>
    </cfRule>
    <cfRule type="colorScale" priority="1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2284" priority="1431" operator="greaterThan">
      <formula>0</formula>
    </cfRule>
    <cfRule type="colorScale" priority="1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283" priority="1429" operator="greaterThan">
      <formula>0</formula>
    </cfRule>
    <cfRule type="colorScale" priority="1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2282" priority="1427" operator="greaterThan">
      <formula>0</formula>
    </cfRule>
    <cfRule type="colorScale" priority="1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2281" priority="1425" operator="greaterThan">
      <formula>0</formula>
    </cfRule>
    <cfRule type="colorScale" priority="1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2280" priority="1423" operator="greaterThan">
      <formula>0</formula>
    </cfRule>
    <cfRule type="colorScale" priority="1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2279" priority="1421" operator="greaterThan">
      <formula>0</formula>
    </cfRule>
    <cfRule type="colorScale" priority="1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2278" priority="1419" operator="greaterThan">
      <formula>0</formula>
    </cfRule>
    <cfRule type="colorScale" priority="1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2277" priority="1417" operator="greaterThan">
      <formula>0</formula>
    </cfRule>
    <cfRule type="colorScale" priority="1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2276" priority="1415" operator="greaterThan">
      <formula>0</formula>
    </cfRule>
    <cfRule type="colorScale" priority="1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2275" priority="1413" operator="greaterThan">
      <formula>0</formula>
    </cfRule>
    <cfRule type="colorScale" priority="1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2274" priority="1411" operator="greaterThan">
      <formula>0</formula>
    </cfRule>
    <cfRule type="colorScale" priority="1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2273" priority="1409" operator="greaterThan">
      <formula>0</formula>
    </cfRule>
    <cfRule type="colorScale" priority="1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2272" priority="1407" operator="greaterThan">
      <formula>0</formula>
    </cfRule>
    <cfRule type="colorScale" priority="1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2271" priority="1405" operator="greaterThan">
      <formula>0</formula>
    </cfRule>
    <cfRule type="colorScale" priority="1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2270" priority="1403" operator="greaterThan">
      <formula>0</formula>
    </cfRule>
    <cfRule type="colorScale" priority="1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269" priority="1401" operator="greaterThan">
      <formula>0</formula>
    </cfRule>
    <cfRule type="colorScale" priority="1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2268" priority="1399" operator="greaterThan">
      <formula>0</formula>
    </cfRule>
    <cfRule type="colorScale" priority="1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267" priority="1397" operator="greaterThan">
      <formula>0</formula>
    </cfRule>
    <cfRule type="colorScale" priority="1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2266" priority="1395" operator="greaterThan">
      <formula>0</formula>
    </cfRule>
    <cfRule type="colorScale" priority="1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2265" priority="1393" operator="greaterThan">
      <formula>0</formula>
    </cfRule>
    <cfRule type="colorScale" priority="1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2264" priority="1391" operator="greaterThan">
      <formula>0</formula>
    </cfRule>
    <cfRule type="colorScale" priority="1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2263" priority="1389" operator="greaterThan">
      <formula>0</formula>
    </cfRule>
    <cfRule type="colorScale" priority="1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2262" priority="1387" operator="greaterThan">
      <formula>0</formula>
    </cfRule>
    <cfRule type="colorScale" priority="1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2261" priority="1385" operator="greaterThan">
      <formula>0</formula>
    </cfRule>
    <cfRule type="colorScale" priority="1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2260" priority="1383" operator="greaterThan">
      <formula>0</formula>
    </cfRule>
    <cfRule type="colorScale" priority="1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2259" priority="1381" operator="greaterThan">
      <formula>0</formula>
    </cfRule>
    <cfRule type="colorScale" priority="1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2258" priority="1379" operator="greaterThan">
      <formula>0</formula>
    </cfRule>
    <cfRule type="colorScale" priority="1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2257" priority="1377" operator="greaterThan">
      <formula>0</formula>
    </cfRule>
    <cfRule type="colorScale" priority="1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2256" priority="1375" operator="greaterThan">
      <formula>0</formula>
    </cfRule>
    <cfRule type="colorScale" priority="1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2255" priority="1373" operator="greaterThan">
      <formula>0</formula>
    </cfRule>
    <cfRule type="colorScale" priority="1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2254" priority="1371" operator="greaterThan">
      <formula>0</formula>
    </cfRule>
    <cfRule type="colorScale" priority="1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253" priority="1369" operator="greaterThan">
      <formula>0</formula>
    </cfRule>
    <cfRule type="colorScale" priority="1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2252" priority="1367" operator="greaterThan">
      <formula>0</formula>
    </cfRule>
    <cfRule type="colorScale" priority="1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2251" priority="1365" operator="greaterThan">
      <formula>0</formula>
    </cfRule>
    <cfRule type="colorScale" priority="1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250" priority="1363" operator="greaterThan">
      <formula>0</formula>
    </cfRule>
    <cfRule type="colorScale" priority="1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249" priority="1361" operator="greaterThan">
      <formula>0</formula>
    </cfRule>
    <cfRule type="colorScale" priority="1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248" priority="1359" operator="greaterThan">
      <formula>0</formula>
    </cfRule>
    <cfRule type="colorScale" priority="1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247" priority="1357" operator="greaterThan">
      <formula>0</formula>
    </cfRule>
    <cfRule type="colorScale" priority="1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246" priority="1355" operator="greaterThan">
      <formula>0</formula>
    </cfRule>
    <cfRule type="colorScale" priority="1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245" priority="1353" operator="greaterThan">
      <formula>0</formula>
    </cfRule>
    <cfRule type="colorScale" priority="1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244" priority="1351" operator="greaterThan">
      <formula>0</formula>
    </cfRule>
    <cfRule type="colorScale" priority="1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243" priority="1349" operator="greaterThan">
      <formula>0</formula>
    </cfRule>
    <cfRule type="colorScale" priority="1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242" priority="1347" operator="greaterThan">
      <formula>0</formula>
    </cfRule>
    <cfRule type="colorScale" priority="1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241" priority="1345" operator="greaterThan">
      <formula>0</formula>
    </cfRule>
    <cfRule type="colorScale" priority="1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240" priority="1343" operator="greaterThan">
      <formula>0</formula>
    </cfRule>
    <cfRule type="colorScale" priority="1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239" priority="1341" operator="greaterThan">
      <formula>0</formula>
    </cfRule>
    <cfRule type="colorScale" priority="1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238" priority="1339" operator="greaterThan">
      <formula>0</formula>
    </cfRule>
    <cfRule type="colorScale" priority="1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237" priority="1337" operator="greaterThan">
      <formula>0</formula>
    </cfRule>
    <cfRule type="colorScale" priority="1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236" priority="1335" operator="greaterThan">
      <formula>0</formula>
    </cfRule>
    <cfRule type="colorScale" priority="1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235" priority="1333" operator="greaterThan">
      <formula>0</formula>
    </cfRule>
    <cfRule type="colorScale" priority="1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234" priority="1331" operator="greaterThan">
      <formula>0</formula>
    </cfRule>
    <cfRule type="colorScale" priority="1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233" priority="1329" operator="greaterThan">
      <formula>0</formula>
    </cfRule>
    <cfRule type="colorScale" priority="1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232" priority="1327" operator="greaterThan">
      <formula>0</formula>
    </cfRule>
    <cfRule type="colorScale" priority="1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231" priority="1325" operator="greaterThan">
      <formula>0</formula>
    </cfRule>
    <cfRule type="colorScale" priority="1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230" priority="1323" operator="greaterThan">
      <formula>0</formula>
    </cfRule>
    <cfRule type="colorScale" priority="1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229" priority="1321" operator="greaterThan">
      <formula>0</formula>
    </cfRule>
    <cfRule type="colorScale" priority="1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228" priority="1319" operator="greaterThan">
      <formula>0</formula>
    </cfRule>
    <cfRule type="colorScale" priority="1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227" priority="1317" operator="greaterThan">
      <formula>0</formula>
    </cfRule>
    <cfRule type="colorScale" priority="1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226" priority="1315" operator="greaterThan">
      <formula>0</formula>
    </cfRule>
    <cfRule type="colorScale" priority="1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225" priority="1313" operator="greaterThan">
      <formula>0</formula>
    </cfRule>
    <cfRule type="colorScale" priority="1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224" priority="1311" operator="greaterThan">
      <formula>0</formula>
    </cfRule>
    <cfRule type="colorScale" priority="1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223" priority="1309" operator="greaterThan">
      <formula>0</formula>
    </cfRule>
    <cfRule type="colorScale" priority="1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222" priority="1307" operator="greaterThan">
      <formula>0</formula>
    </cfRule>
    <cfRule type="colorScale" priority="1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221" priority="1305" operator="greaterThan">
      <formula>0</formula>
    </cfRule>
    <cfRule type="colorScale" priority="1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220" priority="1303" operator="greaterThan">
      <formula>0</formula>
    </cfRule>
    <cfRule type="colorScale" priority="1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219" priority="1301" operator="greaterThan">
      <formula>0</formula>
    </cfRule>
    <cfRule type="colorScale" priority="1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218" priority="1299" operator="greaterThan">
      <formula>0</formula>
    </cfRule>
    <cfRule type="colorScale" priority="1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217" priority="1297" operator="greaterThan">
      <formula>0</formula>
    </cfRule>
    <cfRule type="colorScale" priority="1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216" priority="1295" operator="greaterThan">
      <formula>0</formula>
    </cfRule>
    <cfRule type="colorScale" priority="1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215" priority="1293" operator="greaterThan">
      <formula>0</formula>
    </cfRule>
    <cfRule type="colorScale" priority="1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214" priority="1291" operator="greaterThan">
      <formula>0</formula>
    </cfRule>
    <cfRule type="colorScale" priority="1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213" priority="1289" operator="greaterThan">
      <formula>0</formula>
    </cfRule>
    <cfRule type="colorScale" priority="1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212" priority="1287" operator="greaterThan">
      <formula>0</formula>
    </cfRule>
    <cfRule type="colorScale" priority="1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211" priority="1285" operator="greaterThan">
      <formula>0</formula>
    </cfRule>
    <cfRule type="colorScale" priority="1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210" priority="1283" operator="greaterThan">
      <formula>0</formula>
    </cfRule>
    <cfRule type="colorScale" priority="1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209" priority="1281" operator="greaterThan">
      <formula>0</formula>
    </cfRule>
    <cfRule type="colorScale" priority="1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208" priority="1279" operator="greaterThan">
      <formula>0</formula>
    </cfRule>
    <cfRule type="colorScale" priority="1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207" priority="1277" operator="greaterThan">
      <formula>0</formula>
    </cfRule>
    <cfRule type="colorScale" priority="1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206" priority="1275" operator="greaterThan">
      <formula>0</formula>
    </cfRule>
    <cfRule type="colorScale" priority="1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205" priority="1273" operator="greaterThan">
      <formula>0</formula>
    </cfRule>
    <cfRule type="colorScale" priority="1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204" priority="1271" operator="greaterThan">
      <formula>0</formula>
    </cfRule>
    <cfRule type="colorScale" priority="1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203" priority="1269" operator="greaterThan">
      <formula>0</formula>
    </cfRule>
    <cfRule type="colorScale" priority="1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202" priority="1267" operator="greaterThan">
      <formula>0</formula>
    </cfRule>
    <cfRule type="colorScale" priority="1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201" priority="1265" operator="greaterThan">
      <formula>0</formula>
    </cfRule>
    <cfRule type="colorScale" priority="1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200" priority="1263" operator="greaterThan">
      <formula>0</formula>
    </cfRule>
    <cfRule type="colorScale" priority="1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199" priority="1261" operator="greaterThan">
      <formula>0</formula>
    </cfRule>
    <cfRule type="colorScale" priority="1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198" priority="1259" operator="greaterThan">
      <formula>0</formula>
    </cfRule>
    <cfRule type="colorScale" priority="1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197" priority="1257" operator="greaterThan">
      <formula>0</formula>
    </cfRule>
    <cfRule type="colorScale" priority="1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196" priority="1255" operator="greaterThan">
      <formula>0</formula>
    </cfRule>
    <cfRule type="colorScale" priority="1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195" priority="1253" operator="greaterThan">
      <formula>0</formula>
    </cfRule>
    <cfRule type="colorScale" priority="1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194" priority="1251" operator="greaterThan">
      <formula>0</formula>
    </cfRule>
    <cfRule type="colorScale" priority="1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193" priority="1249" operator="greaterThan">
      <formula>0</formula>
    </cfRule>
    <cfRule type="colorScale" priority="1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192" priority="1247" operator="greaterThan">
      <formula>0</formula>
    </cfRule>
    <cfRule type="colorScale" priority="1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191" priority="1245" operator="greaterThan">
      <formula>0</formula>
    </cfRule>
    <cfRule type="colorScale" priority="1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2190" priority="1243" operator="greaterThan">
      <formula>0</formula>
    </cfRule>
    <cfRule type="colorScale" priority="1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2189" priority="1241" operator="greaterThan">
      <formula>0</formula>
    </cfRule>
    <cfRule type="colorScale" priority="1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2188" priority="1239" operator="greaterThan">
      <formula>0</formula>
    </cfRule>
    <cfRule type="colorScale" priority="1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2187" priority="1237" operator="greaterThan">
      <formula>0</formula>
    </cfRule>
    <cfRule type="colorScale" priority="1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2186" priority="1235" operator="greaterThan">
      <formula>0</formula>
    </cfRule>
    <cfRule type="colorScale" priority="1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2185" priority="1233" operator="greaterThan">
      <formula>0</formula>
    </cfRule>
    <cfRule type="colorScale" priority="1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2184" priority="1231" operator="greaterThan">
      <formula>0</formula>
    </cfRule>
    <cfRule type="colorScale" priority="1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2183" priority="1229" operator="greaterThan">
      <formula>0</formula>
    </cfRule>
    <cfRule type="colorScale" priority="1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2182" priority="1227" operator="greaterThan">
      <formula>0</formula>
    </cfRule>
    <cfRule type="colorScale" priority="1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2181" priority="1225" operator="greaterThan">
      <formula>0</formula>
    </cfRule>
    <cfRule type="colorScale" priority="1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2180" priority="1223" operator="greaterThan">
      <formula>0</formula>
    </cfRule>
    <cfRule type="colorScale" priority="1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2179" priority="1221" operator="greaterThan">
      <formula>0</formula>
    </cfRule>
    <cfRule type="colorScale" priority="1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2178" priority="1219" operator="greaterThan">
      <formula>0</formula>
    </cfRule>
    <cfRule type="colorScale" priority="1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2177" priority="1217" operator="greaterThan">
      <formula>0</formula>
    </cfRule>
    <cfRule type="colorScale" priority="1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2176" priority="1215" operator="greaterThan">
      <formula>0</formula>
    </cfRule>
    <cfRule type="colorScale" priority="1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2175" priority="1213" operator="greaterThan">
      <formula>0</formula>
    </cfRule>
    <cfRule type="colorScale" priority="1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2174" priority="1211" operator="greaterThan">
      <formula>0</formula>
    </cfRule>
    <cfRule type="colorScale" priority="1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2173" priority="1209" operator="greaterThan">
      <formula>0</formula>
    </cfRule>
    <cfRule type="colorScale" priority="1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2172" priority="1207" operator="greaterThan">
      <formula>0</formula>
    </cfRule>
    <cfRule type="colorScale" priority="1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2171" priority="1205" operator="greaterThan">
      <formula>0</formula>
    </cfRule>
    <cfRule type="colorScale" priority="1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2170" priority="1203" operator="greaterThan">
      <formula>0</formula>
    </cfRule>
    <cfRule type="colorScale" priority="1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2169" priority="1201" operator="greaterThan">
      <formula>0</formula>
    </cfRule>
    <cfRule type="colorScale" priority="1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2168" priority="1199" operator="greaterThan">
      <formula>0</formula>
    </cfRule>
    <cfRule type="colorScale" priority="1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2167" priority="1197" operator="greaterThan">
      <formula>0</formula>
    </cfRule>
    <cfRule type="colorScale" priority="1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2166" priority="1195" operator="greaterThan">
      <formula>0</formula>
    </cfRule>
    <cfRule type="colorScale" priority="1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2165" priority="1193" operator="greaterThan">
      <formula>0</formula>
    </cfRule>
    <cfRule type="colorScale" priority="1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2164" priority="1191" operator="greaterThan">
      <formula>0</formula>
    </cfRule>
    <cfRule type="colorScale" priority="1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2163" priority="1189" operator="greaterThan">
      <formula>0</formula>
    </cfRule>
    <cfRule type="colorScale" priority="1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2162" priority="1187" operator="greaterThan">
      <formula>0</formula>
    </cfRule>
    <cfRule type="colorScale" priority="1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2161" priority="1185" operator="greaterThan">
      <formula>0</formula>
    </cfRule>
    <cfRule type="colorScale" priority="1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2160" priority="1183" operator="greaterThan">
      <formula>0</formula>
    </cfRule>
    <cfRule type="colorScale" priority="1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2159" priority="1181" operator="greaterThan">
      <formula>0</formula>
    </cfRule>
    <cfRule type="colorScale" priority="1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2158" priority="1179" operator="greaterThan">
      <formula>0</formula>
    </cfRule>
    <cfRule type="colorScale" priority="1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2157" priority="1177" operator="greaterThan">
      <formula>0</formula>
    </cfRule>
    <cfRule type="colorScale" priority="1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2156" priority="1175" operator="greaterThan">
      <formula>0</formula>
    </cfRule>
    <cfRule type="colorScale" priority="1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2155" priority="1173" operator="greaterThan">
      <formula>0</formula>
    </cfRule>
    <cfRule type="colorScale" priority="1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2154" priority="1171" operator="greaterThan">
      <formula>0</formula>
    </cfRule>
    <cfRule type="colorScale" priority="1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2153" priority="1169" operator="greaterThan">
      <formula>0</formula>
    </cfRule>
    <cfRule type="colorScale" priority="1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2152" priority="1167" operator="greaterThan">
      <formula>0</formula>
    </cfRule>
    <cfRule type="colorScale" priority="1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2151" priority="1165" operator="greaterThan">
      <formula>0</formula>
    </cfRule>
    <cfRule type="colorScale" priority="1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2150" priority="1163" operator="greaterThan">
      <formula>0</formula>
    </cfRule>
    <cfRule type="colorScale" priority="1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2149" priority="1161" operator="greaterThan">
      <formula>0</formula>
    </cfRule>
    <cfRule type="colorScale" priority="1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2148" priority="1159" operator="greaterThan">
      <formula>0</formula>
    </cfRule>
    <cfRule type="colorScale" priority="1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2147" priority="1157" operator="greaterThan">
      <formula>0</formula>
    </cfRule>
    <cfRule type="colorScale" priority="1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2146" priority="1155" operator="greaterThan">
      <formula>0</formula>
    </cfRule>
    <cfRule type="colorScale" priority="1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2145" priority="1153" operator="greaterThan">
      <formula>0</formula>
    </cfRule>
    <cfRule type="colorScale" priority="1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2144" priority="1151" operator="greaterThan">
      <formula>0</formula>
    </cfRule>
    <cfRule type="colorScale" priority="1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2143" priority="1149" operator="greaterThan">
      <formula>0</formula>
    </cfRule>
    <cfRule type="colorScale" priority="1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2142" priority="1147" operator="greaterThan">
      <formula>0</formula>
    </cfRule>
    <cfRule type="colorScale" priority="1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2141" priority="1145" operator="greaterThan">
      <formula>0</formula>
    </cfRule>
    <cfRule type="colorScale" priority="1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2140" priority="1143" operator="greaterThan">
      <formula>0</formula>
    </cfRule>
    <cfRule type="colorScale" priority="1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2139" priority="1141" operator="greaterThan">
      <formula>0</formula>
    </cfRule>
    <cfRule type="colorScale" priority="1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2138" priority="1139" operator="greaterThan">
      <formula>0</formula>
    </cfRule>
    <cfRule type="colorScale" priority="1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2137" priority="1137" operator="greaterThan">
      <formula>0</formula>
    </cfRule>
    <cfRule type="colorScale" priority="1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2136" priority="1135" operator="greaterThan">
      <formula>0</formula>
    </cfRule>
    <cfRule type="colorScale" priority="1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2135" priority="1133" operator="greaterThan">
      <formula>0</formula>
    </cfRule>
    <cfRule type="colorScale" priority="1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2134" priority="1131" operator="greaterThan">
      <formula>0</formula>
    </cfRule>
    <cfRule type="colorScale" priority="1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2133" priority="1129" operator="greaterThan">
      <formula>0</formula>
    </cfRule>
    <cfRule type="colorScale" priority="1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2132" priority="1127" operator="greaterThan">
      <formula>0</formula>
    </cfRule>
    <cfRule type="colorScale" priority="1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2131" priority="1125" operator="greaterThan">
      <formula>0</formula>
    </cfRule>
    <cfRule type="colorScale" priority="1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2130" priority="1123" operator="greaterThan">
      <formula>0</formula>
    </cfRule>
    <cfRule type="colorScale" priority="1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2129" priority="1121" operator="greaterThan">
      <formula>0</formula>
    </cfRule>
    <cfRule type="colorScale" priority="1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2128" priority="1119" operator="greaterThan">
      <formula>0</formula>
    </cfRule>
    <cfRule type="colorScale" priority="1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2127" priority="1117" operator="greaterThan">
      <formula>0</formula>
    </cfRule>
    <cfRule type="colorScale" priority="1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2126" priority="1115" operator="greaterThan">
      <formula>0</formula>
    </cfRule>
    <cfRule type="colorScale" priority="1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2125" priority="1113" operator="greaterThan">
      <formula>0</formula>
    </cfRule>
    <cfRule type="colorScale" priority="1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2124" priority="1111" operator="greaterThan">
      <formula>0</formula>
    </cfRule>
    <cfRule type="colorScale" priority="1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2123" priority="1109" operator="greaterThan">
      <formula>0</formula>
    </cfRule>
    <cfRule type="colorScale" priority="1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2122" priority="1107" operator="greaterThan">
      <formula>0</formula>
    </cfRule>
    <cfRule type="colorScale" priority="1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2121" priority="1105" operator="greaterThan">
      <formula>0</formula>
    </cfRule>
    <cfRule type="colorScale" priority="1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2120" priority="1103" operator="greaterThan">
      <formula>0</formula>
    </cfRule>
    <cfRule type="colorScale" priority="1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2119" priority="1101" operator="greaterThan">
      <formula>0</formula>
    </cfRule>
    <cfRule type="colorScale" priority="1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2118" priority="1099" operator="greaterThan">
      <formula>0</formula>
    </cfRule>
    <cfRule type="colorScale" priority="1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2117" priority="1097" operator="greaterThan">
      <formula>0</formula>
    </cfRule>
    <cfRule type="colorScale" priority="1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2116" priority="1095" operator="greaterThan">
      <formula>0</formula>
    </cfRule>
    <cfRule type="colorScale" priority="1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115" priority="1093" operator="greaterThan">
      <formula>0</formula>
    </cfRule>
    <cfRule type="colorScale" priority="1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2114" priority="1091" operator="greaterThan">
      <formula>0</formula>
    </cfRule>
    <cfRule type="colorScale" priority="1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113" priority="1089" operator="greaterThan">
      <formula>0</formula>
    </cfRule>
    <cfRule type="colorScale" priority="1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2112" priority="1087" operator="greaterThan">
      <formula>0</formula>
    </cfRule>
    <cfRule type="colorScale" priority="1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2111" priority="1085" operator="greaterThan">
      <formula>0</formula>
    </cfRule>
    <cfRule type="colorScale" priority="1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2110" priority="1083" operator="greaterThan">
      <formula>0</formula>
    </cfRule>
    <cfRule type="colorScale" priority="1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2109" priority="1081" operator="greaterThan">
      <formula>0</formula>
    </cfRule>
    <cfRule type="colorScale" priority="1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2108" priority="1079" operator="greaterThan">
      <formula>0</formula>
    </cfRule>
    <cfRule type="colorScale" priority="1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2107" priority="1077" operator="greaterThan">
      <formula>0</formula>
    </cfRule>
    <cfRule type="colorScale" priority="1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2106" priority="1075" operator="greaterThan">
      <formula>0</formula>
    </cfRule>
    <cfRule type="colorScale" priority="1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2105" priority="1073" operator="greaterThan">
      <formula>0</formula>
    </cfRule>
    <cfRule type="colorScale" priority="1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2104" priority="1071" operator="greaterThan">
      <formula>0</formula>
    </cfRule>
    <cfRule type="colorScale" priority="1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2103" priority="1069" operator="greaterThan">
      <formula>0</formula>
    </cfRule>
    <cfRule type="colorScale" priority="1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2102" priority="1067" operator="greaterThan">
      <formula>0</formula>
    </cfRule>
    <cfRule type="colorScale" priority="1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2101" priority="1065" operator="greaterThan">
      <formula>0</formula>
    </cfRule>
    <cfRule type="colorScale" priority="1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2100" priority="1063" operator="greaterThan">
      <formula>0</formula>
    </cfRule>
    <cfRule type="colorScale" priority="1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099" priority="1061" operator="greaterThan">
      <formula>0</formula>
    </cfRule>
    <cfRule type="colorScale" priority="1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2098" priority="1059" operator="greaterThan">
      <formula>0</formula>
    </cfRule>
    <cfRule type="colorScale" priority="1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097" priority="1057" operator="greaterThan">
      <formula>0</formula>
    </cfRule>
    <cfRule type="colorScale" priority="1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2096" priority="1055" operator="greaterThan">
      <formula>0</formula>
    </cfRule>
    <cfRule type="colorScale" priority="1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2095" priority="1053" operator="greaterThan">
      <formula>0</formula>
    </cfRule>
    <cfRule type="colorScale" priority="1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2094" priority="1051" operator="greaterThan">
      <formula>0</formula>
    </cfRule>
    <cfRule type="colorScale" priority="1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2093" priority="1049" operator="greaterThan">
      <formula>0</formula>
    </cfRule>
    <cfRule type="colorScale" priority="1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2092" priority="1047" operator="greaterThan">
      <formula>0</formula>
    </cfRule>
    <cfRule type="colorScale" priority="1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2091" priority="1045" operator="greaterThan">
      <formula>0</formula>
    </cfRule>
    <cfRule type="colorScale" priority="1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2090" priority="1043" operator="greaterThan">
      <formula>0</formula>
    </cfRule>
    <cfRule type="colorScale" priority="1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2089" priority="1041" operator="greaterThan">
      <formula>0</formula>
    </cfRule>
    <cfRule type="colorScale" priority="1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2088" priority="1039" operator="greaterThan">
      <formula>0</formula>
    </cfRule>
    <cfRule type="colorScale" priority="1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2087" priority="1037" operator="greaterThan">
      <formula>0</formula>
    </cfRule>
    <cfRule type="colorScale" priority="1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2086" priority="1035" operator="greaterThan">
      <formula>0</formula>
    </cfRule>
    <cfRule type="colorScale" priority="1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2085" priority="1033" operator="greaterThan">
      <formula>0</formula>
    </cfRule>
    <cfRule type="colorScale" priority="1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2084" priority="1031" operator="greaterThan">
      <formula>0</formula>
    </cfRule>
    <cfRule type="colorScale" priority="1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083" priority="1029" operator="greaterThan">
      <formula>0</formula>
    </cfRule>
    <cfRule type="colorScale" priority="1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2082" priority="1027" operator="greaterThan">
      <formula>0</formula>
    </cfRule>
    <cfRule type="colorScale" priority="1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081" priority="1025" operator="greaterThan">
      <formula>0</formula>
    </cfRule>
    <cfRule type="colorScale" priority="1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2080" priority="1023" operator="greaterThan">
      <formula>0</formula>
    </cfRule>
    <cfRule type="colorScale" priority="1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2079" priority="1021" operator="greaterThan">
      <formula>0</formula>
    </cfRule>
    <cfRule type="colorScale" priority="1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078" priority="1019" operator="greaterThan">
      <formula>0</formula>
    </cfRule>
    <cfRule type="colorScale" priority="1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2077" priority="1017" operator="greaterThan">
      <formula>0</formula>
    </cfRule>
    <cfRule type="colorScale" priority="1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2076" priority="1015" operator="greaterThan">
      <formula>0</formula>
    </cfRule>
    <cfRule type="colorScale" priority="1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2075" priority="1013" operator="greaterThan">
      <formula>0</formula>
    </cfRule>
    <cfRule type="colorScale" priority="1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2074" priority="1011" operator="greaterThan">
      <formula>0</formula>
    </cfRule>
    <cfRule type="colorScale" priority="1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2073" priority="1009" operator="greaterThan">
      <formula>0</formula>
    </cfRule>
    <cfRule type="colorScale" priority="1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2072" priority="1007" operator="greaterThan">
      <formula>0</formula>
    </cfRule>
    <cfRule type="colorScale" priority="1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2071" priority="1005" operator="greaterThan">
      <formula>0</formula>
    </cfRule>
    <cfRule type="colorScale" priority="1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2070" priority="1003" operator="greaterThan">
      <formula>0</formula>
    </cfRule>
    <cfRule type="colorScale" priority="1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2069" priority="1001" operator="greaterThan">
      <formula>0</formula>
    </cfRule>
    <cfRule type="colorScale" priority="1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2068" priority="999" operator="greaterThan">
      <formula>0</formula>
    </cfRule>
    <cfRule type="colorScale" priority="1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067" priority="997" operator="greaterThan">
      <formula>0</formula>
    </cfRule>
    <cfRule type="colorScale" priority="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2066" priority="995" operator="greaterThan">
      <formula>0</formula>
    </cfRule>
    <cfRule type="colorScale" priority="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065" priority="993" operator="greaterThan">
      <formula>0</formula>
    </cfRule>
    <cfRule type="colorScale" priority="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2064" priority="991" operator="greaterThan">
      <formula>0</formula>
    </cfRule>
    <cfRule type="colorScale" priority="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2063" priority="989" operator="greaterThan">
      <formula>0</formula>
    </cfRule>
    <cfRule type="colorScale" priority="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2062" priority="987" operator="greaterThan">
      <formula>0</formula>
    </cfRule>
    <cfRule type="colorScale" priority="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061" priority="985" operator="greaterThan">
      <formula>0</formula>
    </cfRule>
    <cfRule type="colorScale" priority="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060" priority="983" operator="greaterThan">
      <formula>0</formula>
    </cfRule>
    <cfRule type="colorScale" priority="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059" priority="981" operator="greaterThan">
      <formula>0</formula>
    </cfRule>
    <cfRule type="colorScale" priority="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058" priority="979" operator="greaterThan">
      <formula>0</formula>
    </cfRule>
    <cfRule type="colorScale" priority="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057" priority="977" operator="greaterThan">
      <formula>0</formula>
    </cfRule>
    <cfRule type="colorScale" priority="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056" priority="975" operator="greaterThan">
      <formula>0</formula>
    </cfRule>
    <cfRule type="colorScale" priority="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055" priority="973" operator="greaterThan">
      <formula>0</formula>
    </cfRule>
    <cfRule type="colorScale" priority="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054" priority="971" operator="greaterThan">
      <formula>0</formula>
    </cfRule>
    <cfRule type="colorScale" priority="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053" priority="969" operator="greaterThan">
      <formula>0</formula>
    </cfRule>
    <cfRule type="colorScale" priority="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052" priority="967" operator="greaterThan">
      <formula>0</formula>
    </cfRule>
    <cfRule type="colorScale" priority="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051" priority="965" operator="greaterThan">
      <formula>0</formula>
    </cfRule>
    <cfRule type="colorScale" priority="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050" priority="963" operator="greaterThan">
      <formula>0</formula>
    </cfRule>
    <cfRule type="colorScale" priority="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049" priority="961" operator="greaterThan">
      <formula>0</formula>
    </cfRule>
    <cfRule type="colorScale" priority="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048" priority="959" operator="greaterThan">
      <formula>0</formula>
    </cfRule>
    <cfRule type="colorScale" priority="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047" priority="957" operator="greaterThan">
      <formula>0</formula>
    </cfRule>
    <cfRule type="colorScale" priority="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046" priority="955" operator="greaterThan">
      <formula>0</formula>
    </cfRule>
    <cfRule type="colorScale" priority="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045" priority="953" operator="greaterThan">
      <formula>0</formula>
    </cfRule>
    <cfRule type="colorScale" priority="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044" priority="951" operator="greaterThan">
      <formula>0</formula>
    </cfRule>
    <cfRule type="colorScale" priority="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043" priority="949" operator="greaterThan">
      <formula>0</formula>
    </cfRule>
    <cfRule type="colorScale" priority="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042" priority="947" operator="greaterThan">
      <formula>0</formula>
    </cfRule>
    <cfRule type="colorScale" priority="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041" priority="945" operator="greaterThan">
      <formula>0</formula>
    </cfRule>
    <cfRule type="colorScale" priority="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040" priority="943" operator="greaterThan">
      <formula>0</formula>
    </cfRule>
    <cfRule type="colorScale" priority="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039" priority="941" operator="greaterThan">
      <formula>0</formula>
    </cfRule>
    <cfRule type="colorScale" priority="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038" priority="939" operator="greaterThan">
      <formula>0</formula>
    </cfRule>
    <cfRule type="colorScale" priority="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037" priority="937" operator="greaterThan">
      <formula>0</formula>
    </cfRule>
    <cfRule type="colorScale" priority="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036" priority="935" operator="greaterThan">
      <formula>0</formula>
    </cfRule>
    <cfRule type="colorScale" priority="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035" priority="933" operator="greaterThan">
      <formula>0</formula>
    </cfRule>
    <cfRule type="colorScale" priority="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034" priority="931" operator="greaterThan">
      <formula>0</formula>
    </cfRule>
    <cfRule type="colorScale" priority="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033" priority="929" operator="greaterThan">
      <formula>0</formula>
    </cfRule>
    <cfRule type="colorScale" priority="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2032" priority="927" operator="greaterThan">
      <formula>0</formula>
    </cfRule>
    <cfRule type="colorScale" priority="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031" priority="925" operator="greaterThan">
      <formula>0</formula>
    </cfRule>
    <cfRule type="colorScale" priority="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030" priority="923" operator="greaterThan">
      <formula>0</formula>
    </cfRule>
    <cfRule type="colorScale" priority="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029" priority="921" operator="greaterThan">
      <formula>0</formula>
    </cfRule>
    <cfRule type="colorScale" priority="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028" priority="919" operator="greaterThan">
      <formula>0</formula>
    </cfRule>
    <cfRule type="colorScale" priority="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027" priority="917" operator="greaterThan">
      <formula>0</formula>
    </cfRule>
    <cfRule type="colorScale" priority="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026" priority="915" operator="greaterThan">
      <formula>0</formula>
    </cfRule>
    <cfRule type="colorScale" priority="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025" priority="913" operator="greaterThan">
      <formula>0</formula>
    </cfRule>
    <cfRule type="colorScale" priority="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024" priority="911" operator="greaterThan">
      <formula>0</formula>
    </cfRule>
    <cfRule type="colorScale" priority="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023" priority="909" operator="greaterThan">
      <formula>0</formula>
    </cfRule>
    <cfRule type="colorScale" priority="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2022" priority="907" operator="greaterThan">
      <formula>0</formula>
    </cfRule>
    <cfRule type="colorScale" priority="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021" priority="905" operator="greaterThan">
      <formula>0</formula>
    </cfRule>
    <cfRule type="colorScale" priority="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2020" priority="903" operator="greaterThan">
      <formula>0</formula>
    </cfRule>
    <cfRule type="colorScale" priority="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019" priority="901" operator="greaterThan">
      <formula>0</formula>
    </cfRule>
    <cfRule type="colorScale" priority="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2018" priority="899" operator="greaterThan">
      <formula>0</formula>
    </cfRule>
    <cfRule type="colorScale" priority="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2017" priority="897" operator="greaterThan">
      <formula>0</formula>
    </cfRule>
    <cfRule type="colorScale" priority="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016" priority="895" operator="greaterThan">
      <formula>0</formula>
    </cfRule>
    <cfRule type="colorScale" priority="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015" priority="893" operator="greaterThan">
      <formula>0</formula>
    </cfRule>
    <cfRule type="colorScale" priority="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014" priority="891" operator="greaterThan">
      <formula>0</formula>
    </cfRule>
    <cfRule type="colorScale" priority="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013" priority="889" operator="greaterThan">
      <formula>0</formula>
    </cfRule>
    <cfRule type="colorScale" priority="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012" priority="887" operator="greaterThan">
      <formula>0</formula>
    </cfRule>
    <cfRule type="colorScale" priority="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011" priority="885" operator="greaterThan">
      <formula>0</formula>
    </cfRule>
    <cfRule type="colorScale" priority="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010" priority="883" operator="greaterThan">
      <formula>0</formula>
    </cfRule>
    <cfRule type="colorScale" priority="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009" priority="881" operator="greaterThan">
      <formula>0</formula>
    </cfRule>
    <cfRule type="colorScale" priority="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008" priority="879" operator="greaterThan">
      <formula>0</formula>
    </cfRule>
    <cfRule type="colorScale" priority="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2007" priority="877" operator="greaterThan">
      <formula>0</formula>
    </cfRule>
    <cfRule type="colorScale" priority="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2006" priority="875" operator="greaterThan">
      <formula>0</formula>
    </cfRule>
    <cfRule type="colorScale" priority="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005" priority="873" operator="greaterThan">
      <formula>0</formula>
    </cfRule>
    <cfRule type="colorScale" priority="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2004" priority="871" operator="greaterThan">
      <formula>0</formula>
    </cfRule>
    <cfRule type="colorScale" priority="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2003" priority="869" operator="greaterThan">
      <formula>0</formula>
    </cfRule>
    <cfRule type="colorScale" priority="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2002" priority="867" operator="greaterThan">
      <formula>0</formula>
    </cfRule>
    <cfRule type="colorScale" priority="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2001" priority="865" operator="greaterThan">
      <formula>0</formula>
    </cfRule>
    <cfRule type="colorScale" priority="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2000" priority="863" operator="greaterThan">
      <formula>0</formula>
    </cfRule>
    <cfRule type="colorScale" priority="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1999" priority="861" operator="greaterThan">
      <formula>0</formula>
    </cfRule>
    <cfRule type="colorScale" priority="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1998" priority="859" operator="greaterThan">
      <formula>0</formula>
    </cfRule>
    <cfRule type="colorScale" priority="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1997" priority="857" operator="greaterThan">
      <formula>0</formula>
    </cfRule>
    <cfRule type="colorScale" priority="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1996" priority="855" operator="greaterThan">
      <formula>0</formula>
    </cfRule>
    <cfRule type="colorScale" priority="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1995" priority="853" operator="greaterThan">
      <formula>0</formula>
    </cfRule>
    <cfRule type="colorScale" priority="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1994" priority="851" operator="greaterThan">
      <formula>0</formula>
    </cfRule>
    <cfRule type="colorScale" priority="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1993" priority="849" operator="greaterThan">
      <formula>0</formula>
    </cfRule>
    <cfRule type="colorScale" priority="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1992" priority="847" operator="greaterThan">
      <formula>0</formula>
    </cfRule>
    <cfRule type="colorScale" priority="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991" priority="845" operator="greaterThan">
      <formula>0</formula>
    </cfRule>
    <cfRule type="colorScale" priority="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1990" priority="843" operator="greaterThan">
      <formula>0</formula>
    </cfRule>
    <cfRule type="colorScale" priority="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989" priority="841" operator="greaterThan">
      <formula>0</formula>
    </cfRule>
    <cfRule type="colorScale" priority="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1988" priority="839" operator="greaterThan">
      <formula>0</formula>
    </cfRule>
    <cfRule type="colorScale" priority="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1987" priority="837" operator="greaterThan">
      <formula>0</formula>
    </cfRule>
    <cfRule type="colorScale" priority="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1986" priority="835" operator="greaterThan">
      <formula>0</formula>
    </cfRule>
    <cfRule type="colorScale" priority="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1985" priority="833" operator="greaterThan">
      <formula>0</formula>
    </cfRule>
    <cfRule type="colorScale" priority="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1984" priority="831" operator="greaterThan">
      <formula>0</formula>
    </cfRule>
    <cfRule type="colorScale" priority="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1983" priority="829" operator="greaterThan">
      <formula>0</formula>
    </cfRule>
    <cfRule type="colorScale" priority="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1982" priority="827" operator="greaterThan">
      <formula>0</formula>
    </cfRule>
    <cfRule type="colorScale" priority="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1981" priority="825" operator="greaterThan">
      <formula>0</formula>
    </cfRule>
    <cfRule type="colorScale" priority="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1980" priority="823" operator="greaterThan">
      <formula>0</formula>
    </cfRule>
    <cfRule type="colorScale" priority="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1979" priority="821" operator="greaterThan">
      <formula>0</formula>
    </cfRule>
    <cfRule type="colorScale" priority="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1978" priority="819" operator="greaterThan">
      <formula>0</formula>
    </cfRule>
    <cfRule type="colorScale" priority="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1977" priority="817" operator="greaterThan">
      <formula>0</formula>
    </cfRule>
    <cfRule type="colorScale" priority="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1976" priority="815" operator="greaterThan">
      <formula>0</formula>
    </cfRule>
    <cfRule type="colorScale" priority="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975" priority="813" operator="greaterThan">
      <formula>0</formula>
    </cfRule>
    <cfRule type="colorScale" priority="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1974" priority="811" operator="greaterThan">
      <formula>0</formula>
    </cfRule>
    <cfRule type="colorScale" priority="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1973" priority="809" operator="greaterThan">
      <formula>0</formula>
    </cfRule>
    <cfRule type="colorScale" priority="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972" priority="807" operator="greaterThan">
      <formula>0</formula>
    </cfRule>
    <cfRule type="colorScale" priority="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1971" priority="805" operator="greaterThan">
      <formula>0</formula>
    </cfRule>
    <cfRule type="colorScale" priority="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1970" priority="803" operator="greaterThan">
      <formula>0</formula>
    </cfRule>
    <cfRule type="colorScale" priority="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1969" priority="801" operator="greaterThan">
      <formula>0</formula>
    </cfRule>
    <cfRule type="colorScale" priority="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1968" priority="799" operator="greaterThan">
      <formula>0</formula>
    </cfRule>
    <cfRule type="colorScale" priority="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1967" priority="797" operator="greaterThan">
      <formula>0</formula>
    </cfRule>
    <cfRule type="colorScale" priority="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1966" priority="795" operator="greaterThan">
      <formula>0</formula>
    </cfRule>
    <cfRule type="colorScale" priority="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1965" priority="793" operator="greaterThan">
      <formula>0</formula>
    </cfRule>
    <cfRule type="colorScale" priority="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1964" priority="791" operator="greaterThan">
      <formula>0</formula>
    </cfRule>
    <cfRule type="colorScale" priority="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1963" priority="789" operator="greaterThan">
      <formula>0</formula>
    </cfRule>
    <cfRule type="colorScale" priority="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1962" priority="787" operator="greaterThan">
      <formula>0</formula>
    </cfRule>
    <cfRule type="colorScale" priority="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961" priority="785" operator="greaterThan">
      <formula>0</formula>
    </cfRule>
    <cfRule type="colorScale" priority="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1960" priority="783" operator="greaterThan">
      <formula>0</formula>
    </cfRule>
    <cfRule type="colorScale" priority="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959" priority="781" operator="greaterThan">
      <formula>0</formula>
    </cfRule>
    <cfRule type="colorScale" priority="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1958" priority="779" operator="greaterThan">
      <formula>0</formula>
    </cfRule>
    <cfRule type="colorScale" priority="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1957" priority="777" operator="greaterThan">
      <formula>0</formula>
    </cfRule>
    <cfRule type="colorScale" priority="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1956" priority="775" operator="greaterThan">
      <formula>0</formula>
    </cfRule>
    <cfRule type="colorScale" priority="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1955" priority="773" operator="greaterThan">
      <formula>0</formula>
    </cfRule>
    <cfRule type="colorScale" priority="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1954" priority="771" operator="greaterThan">
      <formula>0</formula>
    </cfRule>
    <cfRule type="colorScale" priority="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1953" priority="769" operator="greaterThan">
      <formula>0</formula>
    </cfRule>
    <cfRule type="colorScale" priority="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1952" priority="767" operator="greaterThan">
      <formula>0</formula>
    </cfRule>
    <cfRule type="colorScale" priority="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1951" priority="765" operator="greaterThan">
      <formula>0</formula>
    </cfRule>
    <cfRule type="colorScale" priority="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1950" priority="763" operator="greaterThan">
      <formula>0</formula>
    </cfRule>
    <cfRule type="colorScale" priority="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1949" priority="761" operator="greaterThan">
      <formula>0</formula>
    </cfRule>
    <cfRule type="colorScale" priority="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1948" priority="759" operator="greaterThan">
      <formula>0</formula>
    </cfRule>
    <cfRule type="colorScale" priority="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1947" priority="757" operator="greaterThan">
      <formula>0</formula>
    </cfRule>
    <cfRule type="colorScale" priority="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1946" priority="755" operator="greaterThan">
      <formula>0</formula>
    </cfRule>
    <cfRule type="colorScale" priority="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945" priority="753" operator="greaterThan">
      <formula>0</formula>
    </cfRule>
    <cfRule type="colorScale" priority="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1944" priority="751" operator="greaterThan">
      <formula>0</formula>
    </cfRule>
    <cfRule type="colorScale" priority="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1943" priority="749" operator="greaterThan">
      <formula>0</formula>
    </cfRule>
    <cfRule type="colorScale" priority="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942" priority="747" operator="greaterThan">
      <formula>0</formula>
    </cfRule>
    <cfRule type="colorScale" priority="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1941" priority="745" operator="greaterThan">
      <formula>0</formula>
    </cfRule>
    <cfRule type="colorScale" priority="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1940" priority="743" operator="greaterThan">
      <formula>0</formula>
    </cfRule>
    <cfRule type="colorScale" priority="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1939" priority="741" operator="greaterThan">
      <formula>0</formula>
    </cfRule>
    <cfRule type="colorScale" priority="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1938" priority="739" operator="greaterThan">
      <formula>0</formula>
    </cfRule>
    <cfRule type="colorScale" priority="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1937" priority="737" operator="greaterThan">
      <formula>0</formula>
    </cfRule>
    <cfRule type="colorScale" priority="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1936" priority="735" operator="greaterThan">
      <formula>0</formula>
    </cfRule>
    <cfRule type="colorScale" priority="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1935" priority="733" operator="greaterThan">
      <formula>0</formula>
    </cfRule>
    <cfRule type="colorScale" priority="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1934" priority="731" operator="greaterThan">
      <formula>0</formula>
    </cfRule>
    <cfRule type="colorScale" priority="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1933" priority="729" operator="greaterThan">
      <formula>0</formula>
    </cfRule>
    <cfRule type="colorScale" priority="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1932" priority="727" operator="greaterThan">
      <formula>0</formula>
    </cfRule>
    <cfRule type="colorScale" priority="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931" priority="725" operator="greaterThan">
      <formula>0</formula>
    </cfRule>
    <cfRule type="colorScale" priority="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1930" priority="723" operator="greaterThan">
      <formula>0</formula>
    </cfRule>
    <cfRule type="colorScale" priority="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929" priority="721" operator="greaterThan">
      <formula>0</formula>
    </cfRule>
    <cfRule type="colorScale" priority="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1928" priority="719" operator="greaterThan">
      <formula>0</formula>
    </cfRule>
    <cfRule type="colorScale" priority="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1927" priority="717" operator="greaterThan">
      <formula>0</formula>
    </cfRule>
    <cfRule type="colorScale" priority="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1926" priority="715" operator="greaterThan">
      <formula>0</formula>
    </cfRule>
    <cfRule type="colorScale" priority="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1925" priority="713" operator="greaterThan">
      <formula>0</formula>
    </cfRule>
    <cfRule type="colorScale" priority="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1924" priority="711" operator="greaterThan">
      <formula>0</formula>
    </cfRule>
    <cfRule type="colorScale" priority="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1923" priority="709" operator="greaterThan">
      <formula>0</formula>
    </cfRule>
    <cfRule type="colorScale" priority="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1922" priority="707" operator="greaterThan">
      <formula>0</formula>
    </cfRule>
    <cfRule type="colorScale" priority="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1921" priority="705" operator="greaterThan">
      <formula>0</formula>
    </cfRule>
    <cfRule type="colorScale" priority="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1920" priority="703" operator="greaterThan">
      <formula>0</formula>
    </cfRule>
    <cfRule type="colorScale" priority="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1919" priority="701" operator="greaterThan">
      <formula>0</formula>
    </cfRule>
    <cfRule type="colorScale" priority="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1918" priority="699" operator="greaterThan">
      <formula>0</formula>
    </cfRule>
    <cfRule type="colorScale" priority="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1917" priority="697" operator="greaterThan">
      <formula>0</formula>
    </cfRule>
    <cfRule type="colorScale" priority="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1916" priority="695" operator="greaterThan">
      <formula>0</formula>
    </cfRule>
    <cfRule type="colorScale" priority="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915" priority="693" operator="greaterThan">
      <formula>0</formula>
    </cfRule>
    <cfRule type="colorScale" priority="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1914" priority="691" operator="greaterThan">
      <formula>0</formula>
    </cfRule>
    <cfRule type="colorScale" priority="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1913" priority="689" operator="greaterThan">
      <formula>0</formula>
    </cfRule>
    <cfRule type="colorScale" priority="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912" priority="687" operator="greaterThan">
      <formula>0</formula>
    </cfRule>
    <cfRule type="colorScale" priority="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1911" priority="685" operator="greaterThan">
      <formula>0</formula>
    </cfRule>
    <cfRule type="colorScale" priority="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1910" priority="683" operator="greaterThan">
      <formula>0</formula>
    </cfRule>
    <cfRule type="colorScale" priority="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1909" priority="681" operator="greaterThan">
      <formula>0</formula>
    </cfRule>
    <cfRule type="colorScale" priority="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1908" priority="679" operator="greaterThan">
      <formula>0</formula>
    </cfRule>
    <cfRule type="colorScale" priority="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1907" priority="677" operator="greaterThan">
      <formula>0</formula>
    </cfRule>
    <cfRule type="colorScale" priority="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1906" priority="675" operator="greaterThan">
      <formula>0</formula>
    </cfRule>
    <cfRule type="colorScale" priority="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1905" priority="673" operator="greaterThan">
      <formula>0</formula>
    </cfRule>
    <cfRule type="colorScale" priority="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1904" priority="671" operator="greaterThan">
      <formula>0</formula>
    </cfRule>
    <cfRule type="colorScale" priority="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1903" priority="669" operator="greaterThan">
      <formula>0</formula>
    </cfRule>
    <cfRule type="colorScale" priority="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1902" priority="667" operator="greaterThan">
      <formula>0</formula>
    </cfRule>
    <cfRule type="colorScale" priority="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1901" priority="665" operator="greaterThan">
      <formula>0</formula>
    </cfRule>
    <cfRule type="colorScale" priority="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1900" priority="663" operator="greaterThan">
      <formula>0</formula>
    </cfRule>
    <cfRule type="colorScale" priority="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1899" priority="661" operator="greaterThan">
      <formula>0</formula>
    </cfRule>
    <cfRule type="colorScale" priority="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1898" priority="659" operator="greaterThan">
      <formula>0</formula>
    </cfRule>
    <cfRule type="colorScale" priority="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1897" priority="657" operator="greaterThan">
      <formula>0</formula>
    </cfRule>
    <cfRule type="colorScale" priority="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1896" priority="655" operator="greaterThan">
      <formula>0</formula>
    </cfRule>
    <cfRule type="colorScale" priority="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1895" priority="653" operator="greaterThan">
      <formula>0</formula>
    </cfRule>
    <cfRule type="colorScale" priority="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1894" priority="651" operator="greaterThan">
      <formula>0</formula>
    </cfRule>
    <cfRule type="colorScale" priority="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1893" priority="649" operator="greaterThan">
      <formula>0</formula>
    </cfRule>
    <cfRule type="colorScale" priority="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1892" priority="647" operator="greaterThan">
      <formula>0</formula>
    </cfRule>
    <cfRule type="colorScale" priority="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1891" priority="645" operator="greaterThan">
      <formula>0</formula>
    </cfRule>
    <cfRule type="colorScale" priority="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1890" priority="643" operator="greaterThan">
      <formula>0</formula>
    </cfRule>
    <cfRule type="colorScale" priority="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1889" priority="641" operator="greaterThan">
      <formula>0</formula>
    </cfRule>
    <cfRule type="colorScale" priority="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1888" priority="639" operator="greaterThan">
      <formula>0</formula>
    </cfRule>
    <cfRule type="colorScale" priority="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1887" priority="637" operator="greaterThan">
      <formula>0</formula>
    </cfRule>
    <cfRule type="colorScale" priority="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1886" priority="635" operator="greaterThan">
      <formula>0</formula>
    </cfRule>
    <cfRule type="colorScale" priority="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1885" priority="633" operator="greaterThan">
      <formula>0</formula>
    </cfRule>
    <cfRule type="colorScale" priority="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1884" priority="631" operator="greaterThan">
      <formula>0</formula>
    </cfRule>
    <cfRule type="colorScale" priority="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1883" priority="629" operator="greaterThan">
      <formula>0</formula>
    </cfRule>
    <cfRule type="colorScale" priority="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1882" priority="627" operator="greaterThan">
      <formula>0</formula>
    </cfRule>
    <cfRule type="colorScale" priority="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1881" priority="625" operator="greaterThan">
      <formula>0</formula>
    </cfRule>
    <cfRule type="colorScale" priority="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1880" priority="623" operator="greaterThan">
      <formula>0</formula>
    </cfRule>
    <cfRule type="colorScale" priority="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1879" priority="621" operator="greaterThan">
      <formula>0</formula>
    </cfRule>
    <cfRule type="colorScale" priority="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1878" priority="619" operator="greaterThan">
      <formula>0</formula>
    </cfRule>
    <cfRule type="colorScale" priority="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1877" priority="617" operator="greaterThan">
      <formula>0</formula>
    </cfRule>
    <cfRule type="colorScale" priority="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1876" priority="615" operator="greaterThan">
      <formula>0</formula>
    </cfRule>
    <cfRule type="colorScale" priority="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1875" priority="613" operator="greaterThan">
      <formula>0</formula>
    </cfRule>
    <cfRule type="colorScale" priority="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1874" priority="611" operator="greaterThan">
      <formula>0</formula>
    </cfRule>
    <cfRule type="colorScale" priority="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1873" priority="609" operator="greaterThan">
      <formula>0</formula>
    </cfRule>
    <cfRule type="colorScale" priority="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1872" priority="607" operator="greaterThan">
      <formula>0</formula>
    </cfRule>
    <cfRule type="colorScale" priority="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1871" priority="605" operator="greaterThan">
      <formula>0</formula>
    </cfRule>
    <cfRule type="colorScale" priority="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1870" priority="603" operator="greaterThan">
      <formula>0</formula>
    </cfRule>
    <cfRule type="colorScale" priority="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1869" priority="601" operator="greaterThan">
      <formula>0</formula>
    </cfRule>
    <cfRule type="colorScale" priority="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1868" priority="599" operator="greaterThan">
      <formula>0</formula>
    </cfRule>
    <cfRule type="colorScale" priority="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1867" priority="597" operator="greaterThan">
      <formula>0</formula>
    </cfRule>
    <cfRule type="colorScale" priority="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1866" priority="595" operator="greaterThan">
      <formula>0</formula>
    </cfRule>
    <cfRule type="colorScale" priority="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1865" priority="593" operator="greaterThan">
      <formula>0</formula>
    </cfRule>
    <cfRule type="colorScale" priority="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1864" priority="591" operator="greaterThan">
      <formula>0</formula>
    </cfRule>
    <cfRule type="colorScale" priority="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1863" priority="589" operator="greaterThan">
      <formula>0</formula>
    </cfRule>
    <cfRule type="colorScale" priority="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1862" priority="587" operator="greaterThan">
      <formula>0</formula>
    </cfRule>
    <cfRule type="colorScale" priority="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1861" priority="585" operator="greaterThan">
      <formula>0</formula>
    </cfRule>
    <cfRule type="colorScale" priority="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1860" priority="583" operator="greaterThan">
      <formula>0</formula>
    </cfRule>
    <cfRule type="colorScale" priority="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1859" priority="581" operator="greaterThan">
      <formula>0</formula>
    </cfRule>
    <cfRule type="colorScale" priority="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1858" priority="579" operator="greaterThan">
      <formula>0</formula>
    </cfRule>
    <cfRule type="colorScale" priority="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1857" priority="577" operator="greaterThan">
      <formula>0</formula>
    </cfRule>
    <cfRule type="colorScale" priority="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1856" priority="575" operator="greaterThan">
      <formula>0</formula>
    </cfRule>
    <cfRule type="colorScale" priority="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1855" priority="573" operator="greaterThan">
      <formula>0</formula>
    </cfRule>
    <cfRule type="colorScale" priority="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1854" priority="571" operator="greaterThan">
      <formula>0</formula>
    </cfRule>
    <cfRule type="colorScale" priority="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1853" priority="569" operator="greaterThan">
      <formula>0</formula>
    </cfRule>
    <cfRule type="colorScale" priority="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852" priority="567" operator="greaterThan">
      <formula>0</formula>
    </cfRule>
    <cfRule type="colorScale" priority="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851" priority="565" operator="greaterThan">
      <formula>0</formula>
    </cfRule>
    <cfRule type="colorScale" priority="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850" priority="563" operator="greaterThan">
      <formula>0</formula>
    </cfRule>
    <cfRule type="colorScale" priority="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849" priority="561" operator="greaterThan">
      <formula>0</formula>
    </cfRule>
    <cfRule type="colorScale" priority="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848" priority="559" operator="greaterThan">
      <formula>0</formula>
    </cfRule>
    <cfRule type="colorScale" priority="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1847" priority="557" operator="greaterThan">
      <formula>0</formula>
    </cfRule>
    <cfRule type="colorScale" priority="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1846" priority="555" operator="greaterThan">
      <formula>0</formula>
    </cfRule>
    <cfRule type="colorScale" priority="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1845" priority="553" operator="greaterThan">
      <formula>0</formula>
    </cfRule>
    <cfRule type="colorScale" priority="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1844" priority="551" operator="greaterThan">
      <formula>0</formula>
    </cfRule>
    <cfRule type="colorScale" priority="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1843" priority="549" operator="greaterThan">
      <formula>0</formula>
    </cfRule>
    <cfRule type="colorScale" priority="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842" priority="547" operator="greaterThan">
      <formula>0</formula>
    </cfRule>
    <cfRule type="colorScale" priority="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841" priority="545" operator="greaterThan">
      <formula>0</formula>
    </cfRule>
    <cfRule type="colorScale" priority="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840" priority="543" operator="greaterThan">
      <formula>0</formula>
    </cfRule>
    <cfRule type="colorScale" priority="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839" priority="541" operator="greaterThan">
      <formula>0</formula>
    </cfRule>
    <cfRule type="colorScale" priority="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838" priority="539" operator="greaterThan">
      <formula>0</formula>
    </cfRule>
    <cfRule type="colorScale" priority="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837" priority="537" operator="greaterThan">
      <formula>0</formula>
    </cfRule>
    <cfRule type="colorScale" priority="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836" priority="535" operator="greaterThan">
      <formula>0</formula>
    </cfRule>
    <cfRule type="colorScale" priority="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835" priority="533" operator="greaterThan">
      <formula>0</formula>
    </cfRule>
    <cfRule type="colorScale" priority="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834" priority="531" operator="greaterThan">
      <formula>0</formula>
    </cfRule>
    <cfRule type="colorScale" priority="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833" priority="529" operator="greaterThan">
      <formula>0</formula>
    </cfRule>
    <cfRule type="colorScale" priority="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1832" priority="527" operator="greaterThan">
      <formula>0</formula>
    </cfRule>
    <cfRule type="colorScale" priority="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1831" priority="525" operator="greaterThan">
      <formula>0</formula>
    </cfRule>
    <cfRule type="colorScale" priority="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1830" priority="523" operator="greaterThan">
      <formula>0</formula>
    </cfRule>
    <cfRule type="colorScale" priority="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1829" priority="521" operator="greaterThan">
      <formula>0</formula>
    </cfRule>
    <cfRule type="colorScale" priority="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1828" priority="519" operator="greaterThan">
      <formula>0</formula>
    </cfRule>
    <cfRule type="colorScale" priority="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827" priority="517" operator="greaterThan">
      <formula>0</formula>
    </cfRule>
    <cfRule type="colorScale" priority="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826" priority="515" operator="greaterThan">
      <formula>0</formula>
    </cfRule>
    <cfRule type="colorScale" priority="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825" priority="513" operator="greaterThan">
      <formula>0</formula>
    </cfRule>
    <cfRule type="colorScale" priority="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824" priority="511" operator="greaterThan">
      <formula>0</formula>
    </cfRule>
    <cfRule type="colorScale" priority="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823" priority="509" operator="greaterThan">
      <formula>0</formula>
    </cfRule>
    <cfRule type="colorScale" priority="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3">
    <cfRule type="cellIs" dxfId="1822" priority="507" operator="greaterThan">
      <formula>0</formula>
    </cfRule>
    <cfRule type="colorScale" priority="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4">
    <cfRule type="cellIs" dxfId="1821" priority="505" operator="greaterThan">
      <formula>0</formula>
    </cfRule>
    <cfRule type="colorScale" priority="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5">
    <cfRule type="cellIs" dxfId="1820" priority="503" operator="greaterThan">
      <formula>0</formula>
    </cfRule>
    <cfRule type="colorScale" priority="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6">
    <cfRule type="cellIs" dxfId="1819" priority="501" operator="greaterThan">
      <formula>0</formula>
    </cfRule>
    <cfRule type="colorScale" priority="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7">
    <cfRule type="cellIs" dxfId="1818" priority="499" operator="greaterThan">
      <formula>0</formula>
    </cfRule>
    <cfRule type="colorScale" priority="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8">
    <cfRule type="cellIs" dxfId="1817" priority="497" operator="greaterThan">
      <formula>0</formula>
    </cfRule>
    <cfRule type="colorScale" priority="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9">
    <cfRule type="cellIs" dxfId="1816" priority="495" operator="greaterThan">
      <formula>0</formula>
    </cfRule>
    <cfRule type="colorScale" priority="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0">
    <cfRule type="cellIs" dxfId="1815" priority="493" operator="greaterThan">
      <formula>0</formula>
    </cfRule>
    <cfRule type="colorScale" priority="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1">
    <cfRule type="cellIs" dxfId="1814" priority="491" operator="greaterThan">
      <formula>0</formula>
    </cfRule>
    <cfRule type="colorScale" priority="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2">
    <cfRule type="cellIs" dxfId="1813" priority="489" operator="greaterThan">
      <formula>0</formula>
    </cfRule>
    <cfRule type="colorScale" priority="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3">
    <cfRule type="cellIs" dxfId="1812" priority="487" operator="greaterThan">
      <formula>0</formula>
    </cfRule>
    <cfRule type="colorScale" priority="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1811" priority="485" operator="greaterThan">
      <formula>0</formula>
    </cfRule>
    <cfRule type="colorScale" priority="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5">
    <cfRule type="cellIs" dxfId="1810" priority="483" operator="greaterThan">
      <formula>0</formula>
    </cfRule>
    <cfRule type="colorScale" priority="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6">
    <cfRule type="cellIs" dxfId="1809" priority="481" operator="greaterThan">
      <formula>0</formula>
    </cfRule>
    <cfRule type="colorScale" priority="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1808" priority="479" operator="greaterThan">
      <formula>0</formula>
    </cfRule>
    <cfRule type="colorScale" priority="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1807" priority="477" operator="greaterThan">
      <formula>0</formula>
    </cfRule>
    <cfRule type="colorScale" priority="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1806" priority="475" operator="greaterThan">
      <formula>0</formula>
    </cfRule>
    <cfRule type="colorScale" priority="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1805" priority="473" operator="greaterThan">
      <formula>0</formula>
    </cfRule>
    <cfRule type="colorScale" priority="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1804" priority="471" operator="greaterThan">
      <formula>0</formula>
    </cfRule>
    <cfRule type="colorScale" priority="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1803" priority="469" operator="greaterThan">
      <formula>0</formula>
    </cfRule>
    <cfRule type="colorScale" priority="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1802" priority="467" operator="greaterThan">
      <formula>0</formula>
    </cfRule>
    <cfRule type="colorScale" priority="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1801" priority="465" operator="greaterThan">
      <formula>0</formula>
    </cfRule>
    <cfRule type="colorScale" priority="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1800" priority="463" operator="greaterThan">
      <formula>0</formula>
    </cfRule>
    <cfRule type="colorScale" priority="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1799" priority="461" operator="greaterThan">
      <formula>0</formula>
    </cfRule>
    <cfRule type="colorScale" priority="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1798" priority="459" operator="greaterThan">
      <formula>0</formula>
    </cfRule>
    <cfRule type="colorScale" priority="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797" priority="457" operator="greaterThan">
      <formula>0</formula>
    </cfRule>
    <cfRule type="colorScale" priority="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1796" priority="455" operator="greaterThan">
      <formula>0</formula>
    </cfRule>
    <cfRule type="colorScale" priority="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795" priority="453" operator="greaterThan">
      <formula>0</formula>
    </cfRule>
    <cfRule type="colorScale" priority="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1794" priority="451" operator="greaterThan">
      <formula>0</formula>
    </cfRule>
    <cfRule type="colorScale" priority="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1793" priority="449" operator="greaterThan">
      <formula>0</formula>
    </cfRule>
    <cfRule type="colorScale" priority="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1792" priority="447" operator="greaterThan">
      <formula>0</formula>
    </cfRule>
    <cfRule type="colorScale" priority="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1791" priority="445" operator="greaterThan">
      <formula>0</formula>
    </cfRule>
    <cfRule type="colorScale" priority="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1790" priority="443" operator="greaterThan">
      <formula>0</formula>
    </cfRule>
    <cfRule type="colorScale" priority="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1789" priority="441" operator="greaterThan">
      <formula>0</formula>
    </cfRule>
    <cfRule type="colorScale" priority="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1788" priority="439" operator="greaterThan">
      <formula>0</formula>
    </cfRule>
    <cfRule type="colorScale" priority="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1787" priority="437" operator="greaterThan">
      <formula>0</formula>
    </cfRule>
    <cfRule type="colorScale" priority="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1786" priority="435" operator="greaterThan">
      <formula>0</formula>
    </cfRule>
    <cfRule type="colorScale" priority="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1785" priority="433" operator="greaterThan">
      <formula>0</formula>
    </cfRule>
    <cfRule type="colorScale" priority="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1784" priority="431" operator="greaterThan">
      <formula>0</formula>
    </cfRule>
    <cfRule type="colorScale" priority="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1783" priority="429" operator="greaterThan">
      <formula>0</formula>
    </cfRule>
    <cfRule type="colorScale" priority="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1782" priority="427" operator="greaterThan">
      <formula>0</formula>
    </cfRule>
    <cfRule type="colorScale" priority="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781" priority="425" operator="greaterThan">
      <formula>0</formula>
    </cfRule>
    <cfRule type="colorScale" priority="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1780" priority="423" operator="greaterThan">
      <formula>0</formula>
    </cfRule>
    <cfRule type="colorScale" priority="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1779" priority="421" operator="greaterThan">
      <formula>0</formula>
    </cfRule>
    <cfRule type="colorScale" priority="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778" priority="419" operator="greaterThan">
      <formula>0</formula>
    </cfRule>
    <cfRule type="colorScale" priority="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1777" priority="417" operator="greaterThan">
      <formula>0</formula>
    </cfRule>
    <cfRule type="colorScale" priority="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1776" priority="415" operator="greaterThan">
      <formula>0</formula>
    </cfRule>
    <cfRule type="colorScale" priority="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1775" priority="413" operator="greaterThan">
      <formula>0</formula>
    </cfRule>
    <cfRule type="colorScale" priority="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1774" priority="411" operator="greaterThan">
      <formula>0</formula>
    </cfRule>
    <cfRule type="colorScale" priority="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1773" priority="409" operator="greaterThan">
      <formula>0</formula>
    </cfRule>
    <cfRule type="colorScale" priority="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1772" priority="407" operator="greaterThan">
      <formula>0</formula>
    </cfRule>
    <cfRule type="colorScale" priority="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1771" priority="405" operator="greaterThan">
      <formula>0</formula>
    </cfRule>
    <cfRule type="colorScale" priority="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1770" priority="403" operator="greaterThan">
      <formula>0</formula>
    </cfRule>
    <cfRule type="colorScale" priority="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1769" priority="401" operator="greaterThan">
      <formula>0</formula>
    </cfRule>
    <cfRule type="colorScale" priority="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1768" priority="399" operator="greaterThan">
      <formula>0</formula>
    </cfRule>
    <cfRule type="colorScale" priority="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767" priority="397" operator="greaterThan">
      <formula>0</formula>
    </cfRule>
    <cfRule type="colorScale" priority="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1766" priority="395" operator="greaterThan">
      <formula>0</formula>
    </cfRule>
    <cfRule type="colorScale" priority="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765" priority="393" operator="greaterThan">
      <formula>0</formula>
    </cfRule>
    <cfRule type="colorScale" priority="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1764" priority="391" operator="greaterThan">
      <formula>0</formula>
    </cfRule>
    <cfRule type="colorScale" priority="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1763" priority="389" operator="greaterThan">
      <formula>0</formula>
    </cfRule>
    <cfRule type="colorScale" priority="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1762" priority="387" operator="greaterThan">
      <formula>0</formula>
    </cfRule>
    <cfRule type="colorScale" priority="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1761" priority="385" operator="greaterThan">
      <formula>0</formula>
    </cfRule>
    <cfRule type="colorScale" priority="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1760" priority="383" operator="greaterThan">
      <formula>0</formula>
    </cfRule>
    <cfRule type="colorScale" priority="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1759" priority="381" operator="greaterThan">
      <formula>0</formula>
    </cfRule>
    <cfRule type="colorScale" priority="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1758" priority="379" operator="greaterThan">
      <formula>0</formula>
    </cfRule>
    <cfRule type="colorScale" priority="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1757" priority="377" operator="greaterThan">
      <formula>0</formula>
    </cfRule>
    <cfRule type="colorScale" priority="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1756" priority="375" operator="greaterThan">
      <formula>0</formula>
    </cfRule>
    <cfRule type="colorScale" priority="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1755" priority="373" operator="greaterThan">
      <formula>0</formula>
    </cfRule>
    <cfRule type="colorScale" priority="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1754" priority="371" operator="greaterThan">
      <formula>0</formula>
    </cfRule>
    <cfRule type="colorScale" priority="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1753" priority="369" operator="greaterThan">
      <formula>0</formula>
    </cfRule>
    <cfRule type="colorScale" priority="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1752" priority="367" operator="greaterThan">
      <formula>0</formula>
    </cfRule>
    <cfRule type="colorScale" priority="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751" priority="365" operator="greaterThan">
      <formula>0</formula>
    </cfRule>
    <cfRule type="colorScale" priority="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1750" priority="363" operator="greaterThan">
      <formula>0</formula>
    </cfRule>
    <cfRule type="colorScale" priority="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1749" priority="361" operator="greaterThan">
      <formula>0</formula>
    </cfRule>
    <cfRule type="colorScale" priority="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748" priority="359" operator="greaterThan">
      <formula>0</formula>
    </cfRule>
    <cfRule type="colorScale" priority="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1747" priority="357" operator="greaterThan">
      <formula>0</formula>
    </cfRule>
    <cfRule type="colorScale" priority="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1746" priority="355" operator="greaterThan">
      <formula>0</formula>
    </cfRule>
    <cfRule type="colorScale" priority="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1745" priority="353" operator="greaterThan">
      <formula>0</formula>
    </cfRule>
    <cfRule type="colorScale" priority="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1744" priority="351" operator="greaterThan">
      <formula>0</formula>
    </cfRule>
    <cfRule type="colorScale" priority="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1743" priority="349" operator="greaterThan">
      <formula>0</formula>
    </cfRule>
    <cfRule type="colorScale" priority="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1742" priority="347" operator="greaterThan">
      <formula>0</formula>
    </cfRule>
    <cfRule type="colorScale" priority="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1741" priority="345" operator="greaterThan">
      <formula>0</formula>
    </cfRule>
    <cfRule type="colorScale" priority="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1740" priority="343" operator="greaterThan">
      <formula>0</formula>
    </cfRule>
    <cfRule type="colorScale" priority="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1739" priority="341" operator="greaterThan">
      <formula>0</formula>
    </cfRule>
    <cfRule type="colorScale" priority="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1738" priority="339" operator="greaterThan">
      <formula>0</formula>
    </cfRule>
    <cfRule type="colorScale" priority="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737" priority="337" operator="greaterThan">
      <formula>0</formula>
    </cfRule>
    <cfRule type="colorScale" priority="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1736" priority="335" operator="greaterThan">
      <formula>0</formula>
    </cfRule>
    <cfRule type="colorScale" priority="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735" priority="333" operator="greaterThan">
      <formula>0</formula>
    </cfRule>
    <cfRule type="colorScale" priority="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1734" priority="331" operator="greaterThan">
      <formula>0</formula>
    </cfRule>
    <cfRule type="colorScale" priority="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1733" priority="329" operator="greaterThan">
      <formula>0</formula>
    </cfRule>
    <cfRule type="colorScale" priority="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1732" priority="327" operator="greaterThan">
      <formula>0</formula>
    </cfRule>
    <cfRule type="colorScale" priority="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1731" priority="325" operator="greaterThan">
      <formula>0</formula>
    </cfRule>
    <cfRule type="colorScale" priority="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1730" priority="323" operator="greaterThan">
      <formula>0</formula>
    </cfRule>
    <cfRule type="colorScale" priority="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1729" priority="321" operator="greaterThan">
      <formula>0</formula>
    </cfRule>
    <cfRule type="colorScale" priority="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1728" priority="319" operator="greaterThan">
      <formula>0</formula>
    </cfRule>
    <cfRule type="colorScale" priority="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1727" priority="317" operator="greaterThan">
      <formula>0</formula>
    </cfRule>
    <cfRule type="colorScale" priority="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1726" priority="315" operator="greaterThan">
      <formula>0</formula>
    </cfRule>
    <cfRule type="colorScale" priority="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1725" priority="313" operator="greaterThan">
      <formula>0</formula>
    </cfRule>
    <cfRule type="colorScale" priority="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1724" priority="311" operator="greaterThan">
      <formula>0</formula>
    </cfRule>
    <cfRule type="colorScale" priority="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1723" priority="309" operator="greaterThan">
      <formula>0</formula>
    </cfRule>
    <cfRule type="colorScale" priority="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1722" priority="307" operator="greaterThan">
      <formula>0</formula>
    </cfRule>
    <cfRule type="colorScale" priority="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721" priority="305" operator="greaterThan">
      <formula>0</formula>
    </cfRule>
    <cfRule type="colorScale" priority="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1720" priority="303" operator="greaterThan">
      <formula>0</formula>
    </cfRule>
    <cfRule type="colorScale" priority="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1719" priority="301" operator="greaterThan">
      <formula>0</formula>
    </cfRule>
    <cfRule type="colorScale" priority="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718" priority="299" operator="greaterThan">
      <formula>0</formula>
    </cfRule>
    <cfRule type="colorScale" priority="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1717" priority="297" operator="greaterThan">
      <formula>0</formula>
    </cfRule>
    <cfRule type="colorScale" priority="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1716" priority="295" operator="greaterThan">
      <formula>0</formula>
    </cfRule>
    <cfRule type="colorScale" priority="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1715" priority="293" operator="greaterThan">
      <formula>0</formula>
    </cfRule>
    <cfRule type="colorScale" priority="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1714" priority="291" operator="greaterThan">
      <formula>0</formula>
    </cfRule>
    <cfRule type="colorScale" priority="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1713" priority="289" operator="greaterThan">
      <formula>0</formula>
    </cfRule>
    <cfRule type="colorScale" priority="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1712" priority="287" operator="greaterThan">
      <formula>0</formula>
    </cfRule>
    <cfRule type="colorScale" priority="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1711" priority="285" operator="greaterThan">
      <formula>0</formula>
    </cfRule>
    <cfRule type="colorScale" priority="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1710" priority="283" operator="greaterThan">
      <formula>0</formula>
    </cfRule>
    <cfRule type="colorScale" priority="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1709" priority="281" operator="greaterThan">
      <formula>0</formula>
    </cfRule>
    <cfRule type="colorScale" priority="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1708" priority="279" operator="greaterThan">
      <formula>0</formula>
    </cfRule>
    <cfRule type="colorScale" priority="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707" priority="277" operator="greaterThan">
      <formula>0</formula>
    </cfRule>
    <cfRule type="colorScale" priority="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1706" priority="275" operator="greaterThan">
      <formula>0</formula>
    </cfRule>
    <cfRule type="colorScale" priority="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705" priority="273" operator="greaterThan">
      <formula>0</formula>
    </cfRule>
    <cfRule type="colorScale" priority="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1704" priority="271" operator="greaterThan">
      <formula>0</formula>
    </cfRule>
    <cfRule type="colorScale" priority="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1703" priority="269" operator="greaterThan">
      <formula>0</formula>
    </cfRule>
    <cfRule type="colorScale" priority="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1702" priority="267" operator="greaterThan">
      <formula>0</formula>
    </cfRule>
    <cfRule type="colorScale" priority="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1701" priority="265" operator="greaterThan">
      <formula>0</formula>
    </cfRule>
    <cfRule type="colorScale" priority="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1700" priority="263" operator="greaterThan">
      <formula>0</formula>
    </cfRule>
    <cfRule type="colorScale" priority="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1699" priority="261" operator="greaterThan">
      <formula>0</formula>
    </cfRule>
    <cfRule type="colorScale" priority="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1698" priority="259" operator="greaterThan">
      <formula>0</formula>
    </cfRule>
    <cfRule type="colorScale" priority="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1697" priority="257" operator="greaterThan">
      <formula>0</formula>
    </cfRule>
    <cfRule type="colorScale" priority="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1696" priority="255" operator="greaterThan">
      <formula>0</formula>
    </cfRule>
    <cfRule type="colorScale" priority="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1695" priority="253" operator="greaterThan">
      <formula>0</formula>
    </cfRule>
    <cfRule type="colorScale" priority="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1694" priority="251" operator="greaterThan">
      <formula>0</formula>
    </cfRule>
    <cfRule type="colorScale" priority="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1693" priority="249" operator="greaterThan">
      <formula>0</formula>
    </cfRule>
    <cfRule type="colorScale" priority="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1692" priority="247" operator="greaterThan">
      <formula>0</formula>
    </cfRule>
    <cfRule type="colorScale" priority="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691" priority="245" operator="greaterThan">
      <formula>0</formula>
    </cfRule>
    <cfRule type="colorScale" priority="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1690" priority="243" operator="greaterThan">
      <formula>0</formula>
    </cfRule>
    <cfRule type="colorScale" priority="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1689" priority="241" operator="greaterThan">
      <formula>0</formula>
    </cfRule>
    <cfRule type="colorScale" priority="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688" priority="239" operator="greaterThan">
      <formula>0</formula>
    </cfRule>
    <cfRule type="colorScale" priority="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1687" priority="237" operator="greaterThan">
      <formula>0</formula>
    </cfRule>
    <cfRule type="colorScale" priority="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1686" priority="235" operator="greaterThan">
      <formula>0</formula>
    </cfRule>
    <cfRule type="colorScale" priority="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1685" priority="233" operator="greaterThan">
      <formula>0</formula>
    </cfRule>
    <cfRule type="colorScale" priority="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1684" priority="231" operator="greaterThan">
      <formula>0</formula>
    </cfRule>
    <cfRule type="colorScale" priority="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1683" priority="229" operator="greaterThan">
      <formula>0</formula>
    </cfRule>
    <cfRule type="colorScale" priority="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1682" priority="227" operator="greaterThan">
      <formula>0</formula>
    </cfRule>
    <cfRule type="colorScale" priority="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1681" priority="225" operator="greaterThan">
      <formula>0</formula>
    </cfRule>
    <cfRule type="colorScale" priority="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1680" priority="223" operator="greaterThan">
      <formula>0</formula>
    </cfRule>
    <cfRule type="colorScale" priority="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1679" priority="221" operator="greaterThan">
      <formula>0</formula>
    </cfRule>
    <cfRule type="colorScale" priority="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1678" priority="219" operator="greaterThan">
      <formula>0</formula>
    </cfRule>
    <cfRule type="colorScale" priority="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677" priority="217" operator="greaterThan">
      <formula>0</formula>
    </cfRule>
    <cfRule type="colorScale" priority="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1676" priority="215" operator="greaterThan">
      <formula>0</formula>
    </cfRule>
    <cfRule type="colorScale" priority="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675" priority="213" operator="greaterThan">
      <formula>0</formula>
    </cfRule>
    <cfRule type="colorScale" priority="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1674" priority="211" operator="greaterThan">
      <formula>0</formula>
    </cfRule>
    <cfRule type="colorScale" priority="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1673" priority="209" operator="greaterThan">
      <formula>0</formula>
    </cfRule>
    <cfRule type="colorScale" priority="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1672" priority="207" operator="greaterThan">
      <formula>0</formula>
    </cfRule>
    <cfRule type="colorScale" priority="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1671" priority="205" operator="greaterThan">
      <formula>0</formula>
    </cfRule>
    <cfRule type="colorScale" priority="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1670" priority="203" operator="greaterThan">
      <formula>0</formula>
    </cfRule>
    <cfRule type="colorScale" priority="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1669" priority="201" operator="greaterThan">
      <formula>0</formula>
    </cfRule>
    <cfRule type="colorScale" priority="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1668" priority="199" operator="greaterThan">
      <formula>0</formula>
    </cfRule>
    <cfRule type="colorScale" priority="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1667" priority="197" operator="greaterThan">
      <formula>0</formula>
    </cfRule>
    <cfRule type="colorScale" priority="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1666" priority="195" operator="greaterThan">
      <formula>0</formula>
    </cfRule>
    <cfRule type="colorScale" priority="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1665" priority="193" operator="greaterThan">
      <formula>0</formula>
    </cfRule>
    <cfRule type="colorScale" priority="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1664" priority="191" operator="greaterThan">
      <formula>0</formula>
    </cfRule>
    <cfRule type="colorScale" priority="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1663" priority="189" operator="greaterThan">
      <formula>0</formula>
    </cfRule>
    <cfRule type="colorScale" priority="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1662" priority="187" operator="greaterThan">
      <formula>0</formula>
    </cfRule>
    <cfRule type="colorScale" priority="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661" priority="185" operator="greaterThan">
      <formula>0</formula>
    </cfRule>
    <cfRule type="colorScale" priority="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1660" priority="183" operator="greaterThan">
      <formula>0</formula>
    </cfRule>
    <cfRule type="colorScale" priority="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1659" priority="181" operator="greaterThan">
      <formula>0</formula>
    </cfRule>
    <cfRule type="colorScale" priority="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658" priority="179" operator="greaterThan">
      <formula>0</formula>
    </cfRule>
    <cfRule type="colorScale" priority="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1657" priority="177" operator="greaterThan">
      <formula>0</formula>
    </cfRule>
    <cfRule type="colorScale" priority="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1656" priority="175" operator="greaterThan">
      <formula>0</formula>
    </cfRule>
    <cfRule type="colorScale" priority="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1655" priority="173" operator="greaterThan">
      <formula>0</formula>
    </cfRule>
    <cfRule type="colorScale" priority="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1654" priority="171" operator="greaterThan">
      <formula>0</formula>
    </cfRule>
    <cfRule type="colorScale" priority="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1653" priority="169" operator="greaterThan">
      <formula>0</formula>
    </cfRule>
    <cfRule type="colorScale" priority="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1652" priority="167" operator="greaterThan">
      <formula>0</formula>
    </cfRule>
    <cfRule type="colorScale" priority="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1651" priority="165" operator="greaterThan">
      <formula>0</formula>
    </cfRule>
    <cfRule type="colorScale" priority="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1650" priority="163" operator="greaterThan">
      <formula>0</formula>
    </cfRule>
    <cfRule type="colorScale" priority="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1649" priority="161" operator="greaterThan">
      <formula>0</formula>
    </cfRule>
    <cfRule type="colorScale" priority="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1648" priority="159" operator="greaterThan">
      <formula>0</formula>
    </cfRule>
    <cfRule type="colorScale" priority="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647" priority="157" operator="greaterThan">
      <formula>0</formula>
    </cfRule>
    <cfRule type="colorScale" priority="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1646" priority="155" operator="greaterThan">
      <formula>0</formula>
    </cfRule>
    <cfRule type="colorScale" priority="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645" priority="153" operator="greaterThan">
      <formula>0</formula>
    </cfRule>
    <cfRule type="colorScale" priority="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1644" priority="151" operator="greaterThan">
      <formula>0</formula>
    </cfRule>
    <cfRule type="colorScale" priority="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1643" priority="149" operator="greaterThan">
      <formula>0</formula>
    </cfRule>
    <cfRule type="colorScale" priority="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1642" priority="147" operator="greaterThan">
      <formula>0</formula>
    </cfRule>
    <cfRule type="colorScale" priority="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1641" priority="145" operator="greaterThan">
      <formula>0</formula>
    </cfRule>
    <cfRule type="colorScale" priority="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1640" priority="143" operator="greaterThan">
      <formula>0</formula>
    </cfRule>
    <cfRule type="colorScale" priority="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1639" priority="141" operator="greaterThan">
      <formula>0</formula>
    </cfRule>
    <cfRule type="colorScale" priority="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1638" priority="139" operator="greaterThan">
      <formula>0</formula>
    </cfRule>
    <cfRule type="colorScale" priority="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1637" priority="137" operator="greaterThan">
      <formula>0</formula>
    </cfRule>
    <cfRule type="colorScale" priority="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1636" priority="135" operator="greaterThan">
      <formula>0</formula>
    </cfRule>
    <cfRule type="colorScale" priority="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1635" priority="133" operator="greaterThan">
      <formula>0</formula>
    </cfRule>
    <cfRule type="colorScale" priority="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1634" priority="131" operator="greaterThan">
      <formula>0</formula>
    </cfRule>
    <cfRule type="colorScale" priority="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1633" priority="129" operator="greaterThan">
      <formula>0</formula>
    </cfRule>
    <cfRule type="colorScale" priority="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1632" priority="127" operator="greaterThan">
      <formula>0</formula>
    </cfRule>
    <cfRule type="colorScale" priority="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631" priority="125" operator="greaterThan">
      <formula>0</formula>
    </cfRule>
    <cfRule type="colorScale" priority="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1630" priority="123" operator="greaterThan">
      <formula>0</formula>
    </cfRule>
    <cfRule type="colorScale" priority="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1629" priority="121" operator="greaterThan">
      <formula>0</formula>
    </cfRule>
    <cfRule type="colorScale" priority="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628" priority="119" operator="greaterThan">
      <formula>0</formula>
    </cfRule>
    <cfRule type="colorScale" priority="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1627" priority="117" operator="greaterThan">
      <formula>0</formula>
    </cfRule>
    <cfRule type="colorScale" priority="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1626" priority="115" operator="greaterThan">
      <formula>0</formula>
    </cfRule>
    <cfRule type="colorScale" priority="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1625" priority="113" operator="greaterThan">
      <formula>0</formula>
    </cfRule>
    <cfRule type="colorScale" priority="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1624" priority="111" operator="greaterThan">
      <formula>0</formula>
    </cfRule>
    <cfRule type="colorScale" priority="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1623" priority="109" operator="greaterThan">
      <formula>0</formula>
    </cfRule>
    <cfRule type="colorScale" priority="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1622" priority="107" operator="greaterThan">
      <formula>0</formula>
    </cfRule>
    <cfRule type="colorScale" priority="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1621" priority="105" operator="greaterThan">
      <formula>0</formula>
    </cfRule>
    <cfRule type="colorScale" priority="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1620" priority="103" operator="greaterThan">
      <formula>0</formula>
    </cfRule>
    <cfRule type="colorScale" priority="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1619" priority="101" operator="greaterThan">
      <formula>0</formula>
    </cfRule>
    <cfRule type="colorScale" priority="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1618" priority="99" operator="greaterThan">
      <formula>0</formula>
    </cfRule>
    <cfRule type="colorScale" priority="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617" priority="97" operator="greaterThan">
      <formula>0</formula>
    </cfRule>
    <cfRule type="colorScale" priority="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1616" priority="95" operator="greaterThan">
      <formula>0</formula>
    </cfRule>
    <cfRule type="colorScale" priority="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615" priority="93" operator="greaterThan">
      <formula>0</formula>
    </cfRule>
    <cfRule type="colorScale" priority="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1614" priority="91" operator="greaterThan">
      <formula>0</formula>
    </cfRule>
    <cfRule type="colorScale" priority="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1613" priority="89" operator="greaterThan">
      <formula>0</formula>
    </cfRule>
    <cfRule type="colorScale" priority="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1612" priority="87" operator="greaterThan">
      <formula>0</formula>
    </cfRule>
    <cfRule type="colorScale" priority="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1611" priority="85" operator="greaterThan">
      <formula>0</formula>
    </cfRule>
    <cfRule type="colorScale" priority="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1610" priority="83" operator="greaterThan">
      <formula>0</formula>
    </cfRule>
    <cfRule type="colorScale" priority="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1609" priority="81" operator="greaterThan">
      <formula>0</formula>
    </cfRule>
    <cfRule type="colorScale" priority="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1608" priority="79" operator="greaterThan">
      <formula>0</formula>
    </cfRule>
    <cfRule type="colorScale" priority="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1607" priority="77" operator="greaterThan">
      <formula>0</formula>
    </cfRule>
    <cfRule type="colorScale" priority="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1606" priority="75" operator="greaterThan">
      <formula>0</formula>
    </cfRule>
    <cfRule type="colorScale" priority="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1605" priority="73" operator="greaterThan">
      <formula>0</formula>
    </cfRule>
    <cfRule type="colorScale" priority="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1604" priority="71" operator="greaterThan">
      <formula>0</formula>
    </cfRule>
    <cfRule type="colorScale" priority="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1603" priority="69" operator="greaterThan">
      <formula>0</formula>
    </cfRule>
    <cfRule type="colorScale" priority="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1602" priority="67" operator="greaterThan">
      <formula>0</formula>
    </cfRule>
    <cfRule type="colorScale" priority="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601" priority="65" operator="greaterThan">
      <formula>0</formula>
    </cfRule>
    <cfRule type="colorScale" priority="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1600" priority="63" operator="greaterThan">
      <formula>0</formula>
    </cfRule>
    <cfRule type="colorScale" priority="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1599" priority="61" operator="greaterThan">
      <formula>0</formula>
    </cfRule>
    <cfRule type="colorScale" priority="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598" priority="59" operator="greaterThan">
      <formula>0</formula>
    </cfRule>
    <cfRule type="colorScale" priority="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597" priority="57" operator="greaterThan">
      <formula>0</formula>
    </cfRule>
    <cfRule type="colorScale" priority="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596" priority="55" operator="greaterThan">
      <formula>0</formula>
    </cfRule>
    <cfRule type="colorScale" priority="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595" priority="53" operator="greaterThan">
      <formula>0</formula>
    </cfRule>
    <cfRule type="colorScale" priority="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594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593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592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591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590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589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588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587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586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585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584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583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582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581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580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579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578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577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576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575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574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573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572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571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570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569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workbookViewId="0">
      <selection activeCell="E50" sqref="E50"/>
    </sheetView>
  </sheetViews>
  <sheetFormatPr defaultRowHeight="15" x14ac:dyDescent="0.25"/>
  <cols>
    <col min="2" max="2" width="11" customWidth="1"/>
    <col min="3" max="3" width="13.7109375" customWidth="1"/>
    <col min="4" max="4" width="14.5703125" customWidth="1"/>
  </cols>
  <sheetData>
    <row r="1" spans="1:18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x14ac:dyDescent="0.25">
      <c r="A2" s="25"/>
      <c r="B2" s="110"/>
      <c r="C2" s="116" t="s">
        <v>76</v>
      </c>
      <c r="D2" s="117">
        <f>'Rice Land Tract 1 with PLC'!I31</f>
        <v>7000</v>
      </c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25"/>
    </row>
    <row r="3" spans="1:18" ht="18.75" x14ac:dyDescent="0.3">
      <c r="A3" s="25"/>
      <c r="B3" s="111"/>
      <c r="C3" s="112" t="s">
        <v>72</v>
      </c>
      <c r="D3" s="112" t="s">
        <v>73</v>
      </c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25"/>
    </row>
    <row r="4" spans="1:18" ht="30" x14ac:dyDescent="0.25">
      <c r="A4" s="25"/>
      <c r="B4" s="113" t="s">
        <v>71</v>
      </c>
      <c r="C4" s="114" t="s">
        <v>74</v>
      </c>
      <c r="D4" s="114" t="s">
        <v>75</v>
      </c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25"/>
    </row>
    <row r="5" spans="1:18" x14ac:dyDescent="0.25">
      <c r="A5" s="25"/>
      <c r="B5" s="115">
        <f>'Rice Land Tract 1 with PLC'!D32</f>
        <v>10.25</v>
      </c>
      <c r="C5" s="115">
        <f>'Rice Land Tract 1 with PLC'!I32</f>
        <v>116.24500000000008</v>
      </c>
      <c r="D5" s="115">
        <f>'Rice Land Tract 1 with PLC'!F32</f>
        <v>68.732500000000073</v>
      </c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25"/>
    </row>
    <row r="6" spans="1:18" x14ac:dyDescent="0.25">
      <c r="A6" s="25"/>
      <c r="B6" s="115">
        <f>'Rice Land Tract 1 with PLC'!D33</f>
        <v>10.5</v>
      </c>
      <c r="C6" s="115">
        <f>'Rice Land Tract 1 with PLC'!I33</f>
        <v>118.52000000000005</v>
      </c>
      <c r="D6" s="115">
        <f>'Rice Land Tract 1 with PLC'!F33</f>
        <v>69.694999999999936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25"/>
    </row>
    <row r="7" spans="1:18" x14ac:dyDescent="0.25">
      <c r="A7" s="25"/>
      <c r="B7" s="115">
        <f>'Rice Land Tract 1 with PLC'!D34</f>
        <v>10.75</v>
      </c>
      <c r="C7" s="115">
        <f>'Rice Land Tract 1 with PLC'!I34</f>
        <v>120.79500000000003</v>
      </c>
      <c r="D7" s="115">
        <f>'Rice Land Tract 1 with PLC'!F34</f>
        <v>70.657500000000027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25"/>
    </row>
    <row r="8" spans="1:18" x14ac:dyDescent="0.25">
      <c r="A8" s="25"/>
      <c r="B8" s="115">
        <f>'Rice Land Tract 1 with PLC'!D35</f>
        <v>11</v>
      </c>
      <c r="C8" s="115">
        <f>'Rice Land Tract 1 with PLC'!I35</f>
        <v>123.07000000000012</v>
      </c>
      <c r="D8" s="115">
        <f>'Rice Land Tract 1 with PLC'!F35</f>
        <v>71.62</v>
      </c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25"/>
    </row>
    <row r="9" spans="1:18" x14ac:dyDescent="0.25">
      <c r="A9" s="25"/>
      <c r="B9" s="115">
        <f>'Rice Land Tract 1 with PLC'!D36</f>
        <v>11.25</v>
      </c>
      <c r="C9" s="115">
        <f>'Rice Land Tract 1 with PLC'!I36</f>
        <v>125.3450000000001</v>
      </c>
      <c r="D9" s="115">
        <f>'Rice Land Tract 1 with PLC'!F36</f>
        <v>72.582499999999982</v>
      </c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25"/>
    </row>
    <row r="10" spans="1:18" x14ac:dyDescent="0.25">
      <c r="A10" s="25"/>
      <c r="B10" s="115">
        <f>'Rice Land Tract 1 with PLC'!D37</f>
        <v>11.5</v>
      </c>
      <c r="C10" s="115">
        <f>'Rice Land Tract 1 with PLC'!I37</f>
        <v>127.62000000000008</v>
      </c>
      <c r="D10" s="115">
        <f>'Rice Land Tract 1 with PLC'!F37</f>
        <v>73.545000000000073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25"/>
    </row>
    <row r="11" spans="1:18" x14ac:dyDescent="0.25">
      <c r="A11" s="25"/>
      <c r="B11" s="115">
        <f>'Rice Land Tract 1 with PLC'!D38</f>
        <v>11.75</v>
      </c>
      <c r="C11" s="115">
        <f>'Rice Land Tract 1 with PLC'!I38</f>
        <v>129.89500000000004</v>
      </c>
      <c r="D11" s="115">
        <f>'Rice Land Tract 1 with PLC'!F38</f>
        <v>74.50750000000005</v>
      </c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25"/>
    </row>
    <row r="12" spans="1:18" x14ac:dyDescent="0.25">
      <c r="A12" s="25"/>
      <c r="B12" s="115">
        <f>'Rice Land Tract 1 with PLC'!D39</f>
        <v>12</v>
      </c>
      <c r="C12" s="115">
        <f>'Rice Land Tract 1 with PLC'!I39</f>
        <v>132.17000000000002</v>
      </c>
      <c r="D12" s="115">
        <f>'Rice Land Tract 1 with PLC'!F39</f>
        <v>75.470000000000027</v>
      </c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25"/>
    </row>
    <row r="13" spans="1:18" x14ac:dyDescent="0.25">
      <c r="A13" s="25"/>
      <c r="B13" s="115">
        <f>'Rice Land Tract 1 with PLC'!D40</f>
        <v>12.25</v>
      </c>
      <c r="C13" s="115">
        <f>'Rice Land Tract 1 with PLC'!I40</f>
        <v>134.44500000000011</v>
      </c>
      <c r="D13" s="115">
        <f>'Rice Land Tract 1 with PLC'!F40</f>
        <v>76.432500000000118</v>
      </c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25"/>
    </row>
    <row r="14" spans="1:18" x14ac:dyDescent="0.25">
      <c r="A14" s="25"/>
      <c r="B14" s="115">
        <f>'Rice Land Tract 1 with PLC'!D41</f>
        <v>12.5</v>
      </c>
      <c r="C14" s="115">
        <f>'Rice Land Tract 1 with PLC'!I41</f>
        <v>136.72000000000008</v>
      </c>
      <c r="D14" s="115">
        <f>'Rice Land Tract 1 with PLC'!F41</f>
        <v>77.395000000000095</v>
      </c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25"/>
    </row>
    <row r="15" spans="1:18" x14ac:dyDescent="0.25">
      <c r="A15" s="25"/>
      <c r="B15" s="115">
        <f>'Rice Land Tract 1 with PLC'!D42</f>
        <v>12.75</v>
      </c>
      <c r="C15" s="115">
        <f>'Rice Land Tract 1 with PLC'!I42</f>
        <v>138.99500000000006</v>
      </c>
      <c r="D15" s="115">
        <f>'Rice Land Tract 1 with PLC'!F42</f>
        <v>78.357500000000073</v>
      </c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25"/>
    </row>
    <row r="16" spans="1:18" x14ac:dyDescent="0.25">
      <c r="A16" s="25"/>
      <c r="B16" s="115">
        <f>'Rice Land Tract 1 with PLC'!D43</f>
        <v>13</v>
      </c>
      <c r="C16" s="115">
        <f>'Rice Land Tract 1 with PLC'!I43</f>
        <v>141.27000000000004</v>
      </c>
      <c r="D16" s="115">
        <f>'Rice Land Tract 1 with PLC'!F43</f>
        <v>79.32000000000005</v>
      </c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25"/>
    </row>
    <row r="17" spans="1:18" x14ac:dyDescent="0.25">
      <c r="A17" s="25"/>
      <c r="B17" s="115">
        <f>'Rice Land Tract 1 with PLC'!D44</f>
        <v>13.25</v>
      </c>
      <c r="C17" s="115">
        <f>'Rice Land Tract 1 with PLC'!I44</f>
        <v>143.54500000000002</v>
      </c>
      <c r="D17" s="115">
        <f>'Rice Land Tract 1 with PLC'!F44</f>
        <v>80.282500000000027</v>
      </c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25"/>
    </row>
    <row r="18" spans="1:18" x14ac:dyDescent="0.25">
      <c r="A18" s="25"/>
      <c r="B18" s="115">
        <f>'Rice Land Tract 1 with PLC'!D45</f>
        <v>13.5</v>
      </c>
      <c r="C18" s="115">
        <f>'Rice Land Tract 1 with PLC'!I45</f>
        <v>145.82000000000011</v>
      </c>
      <c r="D18" s="115">
        <f>'Rice Land Tract 1 with PLC'!F45</f>
        <v>81.245000000000118</v>
      </c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25"/>
    </row>
    <row r="19" spans="1:18" x14ac:dyDescent="0.25">
      <c r="A19" s="25"/>
      <c r="B19" s="115">
        <f>'Rice Land Tract 1 with PLC'!D46</f>
        <v>13.75</v>
      </c>
      <c r="C19" s="115">
        <f>'Rice Land Tract 1 with PLC'!I46</f>
        <v>148.09500000000008</v>
      </c>
      <c r="D19" s="115">
        <f>'Rice Land Tract 1 with PLC'!F46</f>
        <v>82.207500000000095</v>
      </c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25"/>
    </row>
    <row r="20" spans="1:18" x14ac:dyDescent="0.25">
      <c r="A20" s="25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25"/>
    </row>
    <row r="21" spans="1:18" x14ac:dyDescent="0.25">
      <c r="A21" s="25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25"/>
    </row>
    <row r="22" spans="1:18" x14ac:dyDescent="0.25">
      <c r="A22" s="25"/>
      <c r="B22" s="110" t="s">
        <v>77</v>
      </c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25"/>
    </row>
    <row r="23" spans="1:18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5" spans="1:18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8" x14ac:dyDescent="0.25">
      <c r="A26" s="25"/>
      <c r="B26" s="110"/>
      <c r="C26" s="116" t="s">
        <v>78</v>
      </c>
      <c r="D26" s="118">
        <f>'Rice Land Tract 1 with PLC'!D39</f>
        <v>12</v>
      </c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25"/>
    </row>
    <row r="27" spans="1:18" ht="18.75" x14ac:dyDescent="0.3">
      <c r="A27" s="25"/>
      <c r="B27" s="111"/>
      <c r="C27" s="112" t="s">
        <v>72</v>
      </c>
      <c r="D27" s="112" t="s">
        <v>73</v>
      </c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25"/>
    </row>
    <row r="28" spans="1:18" ht="30" x14ac:dyDescent="0.25">
      <c r="A28" s="25"/>
      <c r="B28" s="113" t="s">
        <v>79</v>
      </c>
      <c r="C28" s="114" t="s">
        <v>74</v>
      </c>
      <c r="D28" s="114" t="s">
        <v>75</v>
      </c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25"/>
    </row>
    <row r="29" spans="1:18" x14ac:dyDescent="0.25">
      <c r="A29" s="25"/>
      <c r="B29" s="119">
        <f>'Rice Land Tract 1 with PLC'!E31</f>
        <v>6000</v>
      </c>
      <c r="C29" s="115">
        <f>'Rice Land Tract 1 with PLC'!E39</f>
        <v>56.570000000000029</v>
      </c>
      <c r="D29" s="115">
        <f>'Rice Land Tract 1 with PLC'!E60</f>
        <v>129.72999999999999</v>
      </c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25"/>
    </row>
    <row r="30" spans="1:18" x14ac:dyDescent="0.25">
      <c r="A30" s="25"/>
      <c r="B30" s="119">
        <f>'Rice Land Tract 1 with PLC'!F31</f>
        <v>6250</v>
      </c>
      <c r="C30" s="115">
        <f>'Rice Land Tract 1 with PLC'!F39</f>
        <v>75.470000000000027</v>
      </c>
      <c r="D30" s="115">
        <f>'Rice Land Tract 1 with PLC'!F60</f>
        <v>137.82999999999998</v>
      </c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25"/>
    </row>
    <row r="31" spans="1:18" x14ac:dyDescent="0.25">
      <c r="A31" s="25"/>
      <c r="B31" s="119">
        <f>'Rice Land Tract 1 with PLC'!G31</f>
        <v>6500</v>
      </c>
      <c r="C31" s="115">
        <f>'Rice Land Tract 1 with PLC'!G39</f>
        <v>94.370000000000033</v>
      </c>
      <c r="D31" s="115">
        <f>'Rice Land Tract 1 with PLC'!G60</f>
        <v>145.92999999999998</v>
      </c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25"/>
    </row>
    <row r="32" spans="1:18" x14ac:dyDescent="0.25">
      <c r="A32" s="25"/>
      <c r="B32" s="119">
        <f>'Rice Land Tract 1 with PLC'!H31</f>
        <v>6750</v>
      </c>
      <c r="C32" s="115">
        <f>'Rice Land Tract 1 with PLC'!H39</f>
        <v>113.27000000000004</v>
      </c>
      <c r="D32" s="115">
        <f>'Rice Land Tract 1 with PLC'!H60</f>
        <v>154.02999999999997</v>
      </c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25"/>
    </row>
    <row r="33" spans="1:18" x14ac:dyDescent="0.25">
      <c r="A33" s="25"/>
      <c r="B33" s="119">
        <f>'Rice Land Tract 1 with PLC'!I31</f>
        <v>7000</v>
      </c>
      <c r="C33" s="115">
        <f>'Rice Land Tract 1 with PLC'!I39</f>
        <v>132.17000000000002</v>
      </c>
      <c r="D33" s="115">
        <f>'Rice Land Tract 1 with PLC'!I60</f>
        <v>162.13</v>
      </c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25"/>
    </row>
    <row r="34" spans="1:18" x14ac:dyDescent="0.25">
      <c r="A34" s="25"/>
      <c r="B34" s="119">
        <f>'Rice Land Tract 1 with PLC'!J31</f>
        <v>7250</v>
      </c>
      <c r="C34" s="115">
        <f>'Rice Land Tract 1 with PLC'!J39</f>
        <v>151.07000000000002</v>
      </c>
      <c r="D34" s="115">
        <f>'Rice Land Tract 1 with PLC'!J60</f>
        <v>170.23</v>
      </c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25"/>
    </row>
    <row r="35" spans="1:18" x14ac:dyDescent="0.25">
      <c r="A35" s="25"/>
      <c r="B35" s="119">
        <f>'Rice Land Tract 1 with PLC'!K31</f>
        <v>7500</v>
      </c>
      <c r="C35" s="115">
        <f>'Rice Land Tract 1 with PLC'!K39</f>
        <v>169.97000000000003</v>
      </c>
      <c r="D35" s="115">
        <f>'Rice Land Tract 1 with PLC'!K60</f>
        <v>178.32999999999998</v>
      </c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25"/>
    </row>
    <row r="36" spans="1:18" x14ac:dyDescent="0.25">
      <c r="A36" s="25"/>
      <c r="B36" s="119">
        <f>'Rice Land Tract 1 with PLC'!L31</f>
        <v>7750</v>
      </c>
      <c r="C36" s="115">
        <f>'Rice Land Tract 1 with PLC'!L39</f>
        <v>188.87000000000003</v>
      </c>
      <c r="D36" s="115">
        <f>'Rice Land Tract 1 with PLC'!L60</f>
        <v>186.42999999999998</v>
      </c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25"/>
    </row>
    <row r="37" spans="1:18" x14ac:dyDescent="0.25">
      <c r="A37" s="25"/>
      <c r="B37" s="119">
        <f>'Rice Land Tract 1 with PLC'!M31</f>
        <v>8000</v>
      </c>
      <c r="C37" s="115">
        <f>'Rice Land Tract 1 with PLC'!M39</f>
        <v>207.77000000000004</v>
      </c>
      <c r="D37" s="115">
        <f>'Rice Land Tract 1 with PLC'!M60</f>
        <v>194.52999999999997</v>
      </c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25"/>
    </row>
    <row r="38" spans="1:18" x14ac:dyDescent="0.25">
      <c r="A38" s="25"/>
      <c r="B38" s="120"/>
      <c r="C38" s="121"/>
      <c r="D38" s="121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25"/>
    </row>
    <row r="39" spans="1:18" x14ac:dyDescent="0.25">
      <c r="A39" s="25"/>
      <c r="B39" s="120"/>
      <c r="C39" s="121"/>
      <c r="D39" s="121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25"/>
    </row>
    <row r="40" spans="1:18" x14ac:dyDescent="0.25">
      <c r="A40" s="25"/>
      <c r="B40" s="120"/>
      <c r="C40" s="121"/>
      <c r="D40" s="121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25"/>
    </row>
    <row r="41" spans="1:18" x14ac:dyDescent="0.25">
      <c r="A41" s="25"/>
      <c r="B41" s="120"/>
      <c r="C41" s="121"/>
      <c r="D41" s="121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25"/>
    </row>
    <row r="42" spans="1:18" x14ac:dyDescent="0.25">
      <c r="A42" s="25"/>
      <c r="B42" s="120"/>
      <c r="C42" s="121"/>
      <c r="D42" s="121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25"/>
    </row>
    <row r="43" spans="1:18" x14ac:dyDescent="0.25">
      <c r="A43" s="25"/>
      <c r="B43" s="120"/>
      <c r="C43" s="121"/>
      <c r="D43" s="121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25"/>
    </row>
    <row r="44" spans="1:18" x14ac:dyDescent="0.25">
      <c r="A44" s="25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25"/>
    </row>
    <row r="45" spans="1:18" x14ac:dyDescent="0.25">
      <c r="A45" s="25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25"/>
    </row>
    <row r="46" spans="1:18" x14ac:dyDescent="0.25">
      <c r="A46" s="25"/>
      <c r="B46" s="110" t="s">
        <v>77</v>
      </c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25"/>
    </row>
    <row r="47" spans="1:18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</row>
  </sheetData>
  <pageMargins left="0.7" right="0.7" top="0.75" bottom="0.75" header="0.3" footer="0.3"/>
  <pageSetup scale="5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73"/>
  <sheetViews>
    <sheetView topLeftCell="A73" zoomScale="125" zoomScaleNormal="125" workbookViewId="0">
      <selection activeCell="F12" sqref="F12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11.42578125" style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0" customWidth="1"/>
    <col min="20" max="20" width="11.140625" customWidth="1"/>
    <col min="21" max="21" width="12" customWidth="1"/>
    <col min="22" max="22" width="10.5703125" customWidth="1"/>
    <col min="23" max="23" width="12.85546875" customWidth="1"/>
    <col min="24" max="24" width="12.5703125" customWidth="1"/>
    <col min="25" max="25" width="12" customWidth="1"/>
    <col min="26" max="26" width="11.140625" customWidth="1"/>
    <col min="27" max="27" width="14.28515625" customWidth="1"/>
    <col min="28" max="29" width="12.5703125" customWidth="1"/>
    <col min="30" max="30" width="13.140625" customWidth="1"/>
    <col min="31" max="31" width="12.28515625" customWidth="1"/>
    <col min="32" max="32" width="10.5703125" customWidth="1"/>
    <col min="33" max="33" width="11.28515625" customWidth="1"/>
    <col min="34" max="34" width="12" customWidth="1"/>
    <col min="35" max="35" width="10.28515625" customWidth="1"/>
    <col min="36" max="36" width="10.7109375" customWidth="1"/>
    <col min="37" max="37" width="12.42578125" customWidth="1"/>
  </cols>
  <sheetData>
    <row r="1" spans="1:37" x14ac:dyDescent="0.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3">
      <c r="A2" s="23"/>
      <c r="C2" s="41" t="s">
        <v>24</v>
      </c>
      <c r="D2" s="2"/>
      <c r="F2" s="2"/>
      <c r="G2" s="2"/>
      <c r="I2" s="2"/>
      <c r="J2" s="2"/>
      <c r="L2" s="3"/>
      <c r="O2" s="4" t="s">
        <v>81</v>
      </c>
      <c r="P2" s="2"/>
      <c r="Q2" s="24"/>
      <c r="R2" s="1"/>
      <c r="S2" s="1"/>
      <c r="T2" s="2"/>
      <c r="U2" s="2"/>
      <c r="V2" s="1"/>
      <c r="W2" s="3"/>
      <c r="X2" s="4"/>
      <c r="Y2" s="1"/>
      <c r="Z2" s="1"/>
      <c r="AA2" s="2"/>
      <c r="AB2" s="2"/>
      <c r="AC2" s="1"/>
      <c r="AD2" s="2"/>
      <c r="AE2" s="2"/>
      <c r="AF2" s="1"/>
      <c r="AG2" s="2"/>
      <c r="AH2" s="2"/>
      <c r="AI2" s="1"/>
      <c r="AJ2" s="3"/>
      <c r="AK2" s="4"/>
    </row>
    <row r="3" spans="1:37" x14ac:dyDescent="0.3">
      <c r="A3" s="23"/>
      <c r="C3" s="41" t="s">
        <v>38</v>
      </c>
      <c r="D3" s="2"/>
      <c r="F3" s="2"/>
      <c r="G3" s="2"/>
      <c r="I3" s="2"/>
      <c r="J3" s="2"/>
      <c r="L3" s="3"/>
      <c r="O3" s="4"/>
      <c r="P3" s="2"/>
      <c r="Q3" s="24"/>
      <c r="R3" s="1"/>
      <c r="S3" s="1"/>
      <c r="T3" s="2"/>
      <c r="U3" s="2"/>
      <c r="V3" s="1"/>
      <c r="W3" s="3"/>
      <c r="X3" s="4"/>
      <c r="Y3" s="1"/>
      <c r="Z3" s="1"/>
      <c r="AA3" s="2"/>
      <c r="AB3" s="2"/>
      <c r="AC3" s="1"/>
      <c r="AD3" s="2"/>
      <c r="AE3" s="2"/>
      <c r="AF3" s="1"/>
      <c r="AG3" s="2"/>
      <c r="AH3" s="2"/>
      <c r="AI3" s="1"/>
      <c r="AJ3" s="3"/>
      <c r="AK3" s="4"/>
    </row>
    <row r="4" spans="1:37" x14ac:dyDescent="0.3">
      <c r="A4" s="23"/>
      <c r="C4" s="41" t="s">
        <v>25</v>
      </c>
      <c r="Q4" s="25"/>
    </row>
    <row r="5" spans="1:37" ht="19.5" thickBot="1" x14ac:dyDescent="0.35">
      <c r="A5" s="23"/>
      <c r="Q5" s="25"/>
    </row>
    <row r="6" spans="1:37" ht="21" x14ac:dyDescent="0.35">
      <c r="A6" s="23"/>
      <c r="C6" s="15"/>
      <c r="D6" s="16"/>
      <c r="E6" s="16"/>
      <c r="F6" s="16"/>
      <c r="G6" s="16"/>
      <c r="H6" s="16"/>
      <c r="I6" s="26" t="s">
        <v>39</v>
      </c>
      <c r="J6" s="16"/>
      <c r="K6" s="16"/>
      <c r="L6" s="16"/>
      <c r="M6" s="16"/>
      <c r="N6" s="16"/>
      <c r="O6" s="17"/>
      <c r="Q6" s="25"/>
    </row>
    <row r="7" spans="1:37" ht="21" x14ac:dyDescent="0.35">
      <c r="A7" s="23"/>
      <c r="C7" s="18"/>
      <c r="D7" s="5"/>
      <c r="E7" s="7" t="s">
        <v>33</v>
      </c>
      <c r="F7" s="46" t="s">
        <v>54</v>
      </c>
      <c r="G7" s="5"/>
      <c r="H7" s="5"/>
      <c r="I7" s="45"/>
      <c r="J7" s="81"/>
      <c r="K7" s="66"/>
      <c r="L7" s="82" t="s">
        <v>52</v>
      </c>
      <c r="M7" s="65" t="s">
        <v>32</v>
      </c>
      <c r="N7" s="66"/>
      <c r="O7" s="69"/>
      <c r="Q7" s="25"/>
    </row>
    <row r="8" spans="1:37" ht="21" hidden="1" x14ac:dyDescent="0.35">
      <c r="A8" s="23"/>
      <c r="C8" s="18"/>
      <c r="D8" s="5"/>
      <c r="E8" s="7" t="s">
        <v>4</v>
      </c>
      <c r="F8" s="13">
        <f>IF(F14&gt;0,1,0)</f>
        <v>1</v>
      </c>
      <c r="G8" s="5"/>
      <c r="H8" s="5"/>
      <c r="I8" s="45"/>
      <c r="J8" s="67"/>
      <c r="K8" s="5"/>
      <c r="L8" s="83"/>
      <c r="M8" s="67"/>
      <c r="N8" s="5"/>
      <c r="O8" s="19"/>
      <c r="Q8" s="25"/>
    </row>
    <row r="9" spans="1:37" ht="21" hidden="1" x14ac:dyDescent="0.35">
      <c r="A9" s="23"/>
      <c r="C9" s="18"/>
      <c r="D9" s="5"/>
      <c r="E9" s="7" t="s">
        <v>5</v>
      </c>
      <c r="F9" s="13">
        <f>IF(F15&gt;0,1,0)</f>
        <v>0</v>
      </c>
      <c r="G9" s="5"/>
      <c r="H9" s="5"/>
      <c r="I9" s="45"/>
      <c r="J9" s="67"/>
      <c r="K9" s="5"/>
      <c r="L9" s="83"/>
      <c r="M9" s="67"/>
      <c r="N9" s="5"/>
      <c r="O9" s="19"/>
      <c r="Q9" s="25"/>
    </row>
    <row r="10" spans="1:37" x14ac:dyDescent="0.3">
      <c r="A10" s="23"/>
      <c r="C10" s="18"/>
      <c r="D10" s="5"/>
      <c r="E10" s="5"/>
      <c r="F10" s="5"/>
      <c r="G10" s="5"/>
      <c r="H10" s="5"/>
      <c r="I10" s="6"/>
      <c r="J10" s="84"/>
      <c r="K10" s="78"/>
      <c r="L10" s="80" t="s">
        <v>51</v>
      </c>
      <c r="M10" s="68" t="s">
        <v>30</v>
      </c>
      <c r="N10" s="71" t="s">
        <v>31</v>
      </c>
      <c r="O10" s="70"/>
      <c r="Q10" s="25"/>
    </row>
    <row r="11" spans="1:37" x14ac:dyDescent="0.3">
      <c r="A11" s="23"/>
      <c r="C11" s="18"/>
      <c r="D11" s="5"/>
      <c r="E11" s="7" t="s">
        <v>70</v>
      </c>
      <c r="F11" s="10">
        <v>12</v>
      </c>
      <c r="G11" s="5" t="s">
        <v>26</v>
      </c>
      <c r="H11" s="35">
        <f>F11*1.62</f>
        <v>19.440000000000001</v>
      </c>
      <c r="I11" s="5" t="s">
        <v>9</v>
      </c>
      <c r="J11" s="5"/>
      <c r="K11" s="64" t="s">
        <v>12</v>
      </c>
      <c r="L11" s="28">
        <v>61.9</v>
      </c>
      <c r="M11" s="72">
        <v>0</v>
      </c>
      <c r="N11" s="75">
        <f>1-M11</f>
        <v>1</v>
      </c>
      <c r="O11" s="69"/>
      <c r="Q11" s="25"/>
    </row>
    <row r="12" spans="1:37" x14ac:dyDescent="0.3">
      <c r="A12" s="23"/>
      <c r="C12" s="18"/>
      <c r="D12" s="5"/>
      <c r="E12" s="7" t="s">
        <v>6</v>
      </c>
      <c r="F12" s="29">
        <v>7000</v>
      </c>
      <c r="G12" s="5" t="s">
        <v>8</v>
      </c>
      <c r="H12" s="36">
        <f>F12/162</f>
        <v>43.209876543209873</v>
      </c>
      <c r="I12" s="5" t="s">
        <v>10</v>
      </c>
      <c r="J12" s="5"/>
      <c r="K12" s="64" t="s">
        <v>13</v>
      </c>
      <c r="L12" s="28">
        <v>84.7</v>
      </c>
      <c r="M12" s="73">
        <v>0</v>
      </c>
      <c r="N12" s="76">
        <f>1-M12</f>
        <v>1</v>
      </c>
      <c r="O12" s="19"/>
      <c r="Q12" s="25"/>
    </row>
    <row r="13" spans="1:37" x14ac:dyDescent="0.3">
      <c r="A13" s="23"/>
      <c r="C13" s="18"/>
      <c r="D13" s="5"/>
      <c r="E13" s="7"/>
      <c r="F13" s="29"/>
      <c r="G13" s="37" t="s">
        <v>11</v>
      </c>
      <c r="H13" s="5"/>
      <c r="I13" s="5"/>
      <c r="J13" s="5"/>
      <c r="K13" s="64" t="s">
        <v>14</v>
      </c>
      <c r="L13" s="28">
        <v>37.840000000000003</v>
      </c>
      <c r="M13" s="73">
        <v>0</v>
      </c>
      <c r="N13" s="76">
        <f>1-M13</f>
        <v>1</v>
      </c>
      <c r="O13" s="19"/>
      <c r="Q13" s="25"/>
    </row>
    <row r="14" spans="1:37" x14ac:dyDescent="0.3">
      <c r="A14" s="23"/>
      <c r="C14" s="18"/>
      <c r="D14" s="5"/>
      <c r="E14" s="7" t="s">
        <v>4</v>
      </c>
      <c r="F14" s="30">
        <v>0.3</v>
      </c>
      <c r="G14" s="5" t="s">
        <v>1</v>
      </c>
      <c r="H14" s="5"/>
      <c r="I14" s="5"/>
      <c r="J14" s="5"/>
      <c r="K14" s="64" t="s">
        <v>42</v>
      </c>
      <c r="L14" s="28">
        <v>26.1</v>
      </c>
      <c r="M14" s="73">
        <v>0</v>
      </c>
      <c r="N14" s="76">
        <f t="shared" ref="N14:N22" si="0">1-M14</f>
        <v>1</v>
      </c>
      <c r="O14" s="19"/>
      <c r="Q14" s="25"/>
    </row>
    <row r="15" spans="1:37" x14ac:dyDescent="0.3">
      <c r="A15" s="23"/>
      <c r="C15" s="18"/>
      <c r="D15" s="5"/>
      <c r="E15" s="7" t="s">
        <v>5</v>
      </c>
      <c r="F15" s="28">
        <v>0</v>
      </c>
      <c r="G15" s="5" t="s">
        <v>0</v>
      </c>
      <c r="H15" s="5"/>
      <c r="I15" s="5"/>
      <c r="J15" s="5"/>
      <c r="K15" s="64" t="s">
        <v>15</v>
      </c>
      <c r="L15" s="28">
        <v>88.75</v>
      </c>
      <c r="M15" s="73">
        <v>0</v>
      </c>
      <c r="N15" s="76">
        <f t="shared" si="0"/>
        <v>1</v>
      </c>
      <c r="O15" s="19"/>
      <c r="Q15" s="25"/>
    </row>
    <row r="16" spans="1:37" x14ac:dyDescent="0.3">
      <c r="A16" s="23"/>
      <c r="C16" s="18"/>
      <c r="D16" s="5"/>
      <c r="E16" s="7"/>
      <c r="F16" s="14" t="str">
        <f>IF(F8+F9&gt;1,"Either share rent value or cash rent value must be zero!","  ")</f>
        <v xml:space="preserve">  </v>
      </c>
      <c r="G16" s="5"/>
      <c r="H16" s="5"/>
      <c r="I16" s="5"/>
      <c r="J16" s="5"/>
      <c r="K16" s="64" t="s">
        <v>16</v>
      </c>
      <c r="L16" s="28">
        <v>15.65</v>
      </c>
      <c r="M16" s="73">
        <v>0</v>
      </c>
      <c r="N16" s="76">
        <f t="shared" si="0"/>
        <v>1</v>
      </c>
      <c r="O16" s="19"/>
      <c r="Q16" s="25"/>
    </row>
    <row r="17" spans="1:17" x14ac:dyDescent="0.3">
      <c r="A17" s="23"/>
      <c r="C17" s="18"/>
      <c r="D17" s="40" t="s">
        <v>50</v>
      </c>
      <c r="E17" s="7"/>
      <c r="F17" s="14"/>
      <c r="G17" s="5"/>
      <c r="H17" s="5"/>
      <c r="I17" s="5"/>
      <c r="J17" s="7"/>
      <c r="K17" s="64" t="s">
        <v>17</v>
      </c>
      <c r="L17" s="28">
        <v>47.39</v>
      </c>
      <c r="M17" s="73">
        <v>0</v>
      </c>
      <c r="N17" s="76">
        <f t="shared" si="0"/>
        <v>1</v>
      </c>
      <c r="O17" s="19"/>
      <c r="Q17" s="25"/>
    </row>
    <row r="18" spans="1:17" x14ac:dyDescent="0.3">
      <c r="A18" s="23"/>
      <c r="C18" s="18"/>
      <c r="D18" s="40" t="s">
        <v>49</v>
      </c>
      <c r="E18" s="7"/>
      <c r="F18" s="5"/>
      <c r="G18" s="5"/>
      <c r="H18" s="5"/>
      <c r="I18" s="5"/>
      <c r="J18" s="7"/>
      <c r="K18" s="64" t="s">
        <v>18</v>
      </c>
      <c r="L18" s="28">
        <v>90.17</v>
      </c>
      <c r="M18" s="73">
        <v>1</v>
      </c>
      <c r="N18" s="76">
        <f t="shared" si="0"/>
        <v>0</v>
      </c>
      <c r="O18" s="19"/>
      <c r="Q18" s="25"/>
    </row>
    <row r="19" spans="1:17" x14ac:dyDescent="0.3">
      <c r="A19" s="23"/>
      <c r="C19" s="18"/>
      <c r="D19" s="5"/>
      <c r="E19" s="7" t="s">
        <v>20</v>
      </c>
      <c r="F19" s="10">
        <v>0.9</v>
      </c>
      <c r="G19" s="5" t="s">
        <v>7</v>
      </c>
      <c r="H19" s="39" t="s">
        <v>11</v>
      </c>
      <c r="I19" s="5"/>
      <c r="J19" s="7"/>
      <c r="K19" s="64" t="s">
        <v>19</v>
      </c>
      <c r="L19" s="28">
        <v>4</v>
      </c>
      <c r="M19" s="73">
        <v>0</v>
      </c>
      <c r="N19" s="76">
        <f>1-M19</f>
        <v>1</v>
      </c>
      <c r="O19" s="19"/>
      <c r="Q19" s="25"/>
    </row>
    <row r="20" spans="1:17" x14ac:dyDescent="0.3">
      <c r="A20" s="23"/>
      <c r="C20" s="18"/>
      <c r="D20" s="5"/>
      <c r="E20" s="7" t="s">
        <v>21</v>
      </c>
      <c r="F20" s="10">
        <v>0.3</v>
      </c>
      <c r="G20" s="5" t="s">
        <v>7</v>
      </c>
      <c r="H20" s="39" t="s">
        <v>11</v>
      </c>
      <c r="I20" s="5"/>
      <c r="J20" s="7"/>
      <c r="K20" s="64" t="s">
        <v>19</v>
      </c>
      <c r="L20" s="28">
        <v>8.5</v>
      </c>
      <c r="M20" s="73">
        <v>0</v>
      </c>
      <c r="N20" s="76">
        <f t="shared" si="0"/>
        <v>1</v>
      </c>
      <c r="O20" s="19"/>
      <c r="Q20" s="25"/>
    </row>
    <row r="21" spans="1:17" x14ac:dyDescent="0.3">
      <c r="A21" s="23"/>
      <c r="C21" s="18"/>
      <c r="D21" s="40" t="s">
        <v>43</v>
      </c>
      <c r="E21" s="7"/>
      <c r="F21" s="7"/>
      <c r="G21" s="7"/>
      <c r="H21" s="7"/>
      <c r="I21" s="5"/>
      <c r="J21" s="7"/>
      <c r="K21" s="64" t="s">
        <v>45</v>
      </c>
      <c r="L21" s="28">
        <v>102</v>
      </c>
      <c r="M21" s="73">
        <v>0</v>
      </c>
      <c r="N21" s="76">
        <f t="shared" si="0"/>
        <v>1</v>
      </c>
      <c r="O21" s="19"/>
      <c r="Q21" s="25"/>
    </row>
    <row r="22" spans="1:17" x14ac:dyDescent="0.3">
      <c r="A22" s="23"/>
      <c r="C22" s="18"/>
      <c r="D22" s="40" t="s">
        <v>44</v>
      </c>
      <c r="E22" s="7"/>
      <c r="F22" s="5"/>
      <c r="G22" s="5"/>
      <c r="H22" s="5"/>
      <c r="I22" s="5"/>
      <c r="J22" s="7"/>
      <c r="K22" s="64" t="s">
        <v>46</v>
      </c>
      <c r="L22" s="28">
        <v>0</v>
      </c>
      <c r="M22" s="73">
        <v>0</v>
      </c>
      <c r="N22" s="76">
        <f t="shared" si="0"/>
        <v>1</v>
      </c>
      <c r="O22" s="19"/>
      <c r="Q22" s="25"/>
    </row>
    <row r="23" spans="1:17" x14ac:dyDescent="0.3">
      <c r="A23" s="23"/>
      <c r="C23" s="18"/>
      <c r="D23" s="40"/>
      <c r="E23" s="7"/>
      <c r="F23" s="5"/>
      <c r="G23" s="5"/>
      <c r="H23" s="5"/>
      <c r="I23" s="5"/>
      <c r="J23" s="7"/>
      <c r="K23" s="64" t="s">
        <v>47</v>
      </c>
      <c r="L23" s="28">
        <v>0</v>
      </c>
      <c r="M23" s="73">
        <v>0</v>
      </c>
      <c r="N23" s="76">
        <f>1-M23</f>
        <v>1</v>
      </c>
      <c r="O23" s="19"/>
      <c r="Q23" s="25"/>
    </row>
    <row r="24" spans="1:17" x14ac:dyDescent="0.3">
      <c r="A24" s="23"/>
      <c r="C24" s="18"/>
      <c r="D24" s="5"/>
      <c r="E24" s="7" t="s">
        <v>37</v>
      </c>
      <c r="F24" s="28">
        <v>145</v>
      </c>
      <c r="G24" s="5" t="s">
        <v>22</v>
      </c>
      <c r="H24" s="5"/>
      <c r="I24" s="5"/>
      <c r="J24" s="7"/>
      <c r="K24" s="64" t="s">
        <v>47</v>
      </c>
      <c r="L24" s="28">
        <v>0</v>
      </c>
      <c r="M24" s="73">
        <v>0</v>
      </c>
      <c r="N24" s="76">
        <f>1-M24</f>
        <v>1</v>
      </c>
      <c r="O24" s="19"/>
      <c r="Q24" s="25"/>
    </row>
    <row r="25" spans="1:17" x14ac:dyDescent="0.3">
      <c r="A25" s="23"/>
      <c r="C25" s="18"/>
      <c r="D25" s="40" t="s">
        <v>35</v>
      </c>
      <c r="E25" s="7"/>
      <c r="F25" s="13"/>
      <c r="G25" s="5"/>
      <c r="H25" s="5"/>
      <c r="I25" s="5"/>
      <c r="J25" s="78"/>
      <c r="K25" s="79" t="s">
        <v>47</v>
      </c>
      <c r="L25" s="38">
        <v>0</v>
      </c>
      <c r="M25" s="74">
        <v>0</v>
      </c>
      <c r="N25" s="77">
        <f>1-M25</f>
        <v>1</v>
      </c>
      <c r="O25" s="70"/>
      <c r="Q25" s="25"/>
    </row>
    <row r="26" spans="1:17" x14ac:dyDescent="0.3">
      <c r="A26" s="23"/>
      <c r="C26" s="18"/>
      <c r="D26" s="40" t="s">
        <v>23</v>
      </c>
      <c r="E26" s="5"/>
      <c r="F26" s="12"/>
      <c r="G26" s="5"/>
      <c r="H26" s="5"/>
      <c r="I26" s="5"/>
      <c r="J26" s="5"/>
      <c r="K26" s="34" t="s">
        <v>48</v>
      </c>
      <c r="L26" s="32">
        <f>SUM(L11:L25)</f>
        <v>567</v>
      </c>
      <c r="M26" s="33" t="s">
        <v>36</v>
      </c>
      <c r="N26" s="5"/>
      <c r="O26" s="19"/>
      <c r="Q26" s="25"/>
    </row>
    <row r="27" spans="1:17" ht="19.5" thickBot="1" x14ac:dyDescent="0.35">
      <c r="A27" s="23"/>
      <c r="C27" s="18"/>
      <c r="D27" s="56"/>
      <c r="E27" s="57"/>
      <c r="F27" s="58"/>
      <c r="G27" s="57"/>
      <c r="H27" s="57"/>
      <c r="I27" s="57"/>
      <c r="J27" s="57"/>
      <c r="K27" s="57"/>
      <c r="L27" s="85" t="s">
        <v>53</v>
      </c>
      <c r="M27" s="86">
        <f>SUMPRODUCT(L11:L25,M11:M25)</f>
        <v>90.17</v>
      </c>
      <c r="N27" s="86">
        <f>SUMPRODUCT(L11:L25,N11:N25)</f>
        <v>476.82999999999993</v>
      </c>
      <c r="O27" s="19"/>
      <c r="Q27" s="25"/>
    </row>
    <row r="28" spans="1:17" ht="19.5" thickTop="1" x14ac:dyDescent="0.3">
      <c r="A28" s="23"/>
      <c r="C28" s="18"/>
      <c r="D28" s="40"/>
      <c r="E28" s="5"/>
      <c r="F28" s="12"/>
      <c r="G28" s="5"/>
      <c r="H28" s="5"/>
      <c r="I28" s="5"/>
      <c r="J28" s="5"/>
      <c r="K28" s="5"/>
      <c r="L28" s="5"/>
      <c r="M28" s="5"/>
      <c r="N28" s="5"/>
      <c r="O28" s="19"/>
      <c r="Q28" s="25"/>
    </row>
    <row r="29" spans="1:17" ht="21" x14ac:dyDescent="0.35">
      <c r="A29" s="23"/>
      <c r="C29" s="18"/>
      <c r="D29" s="40"/>
      <c r="E29" s="5"/>
      <c r="F29" s="12"/>
      <c r="G29" s="5"/>
      <c r="H29" s="5"/>
      <c r="I29" s="45" t="s">
        <v>40</v>
      </c>
      <c r="J29" s="5"/>
      <c r="K29" s="5"/>
      <c r="L29" s="5"/>
      <c r="M29" s="5"/>
      <c r="N29" s="5"/>
      <c r="O29" s="19"/>
      <c r="Q29" s="25"/>
    </row>
    <row r="30" spans="1:17" x14ac:dyDescent="0.3">
      <c r="A30" s="23"/>
      <c r="C30" s="18"/>
      <c r="D30" s="9" t="s">
        <v>28</v>
      </c>
      <c r="E30" s="5"/>
      <c r="F30" s="5"/>
      <c r="G30" s="5"/>
      <c r="H30" s="5"/>
      <c r="I30" s="8" t="s">
        <v>2</v>
      </c>
      <c r="J30" s="5"/>
      <c r="K30" s="5"/>
      <c r="L30" s="5"/>
      <c r="M30" s="5"/>
      <c r="N30" s="5"/>
      <c r="O30" s="19"/>
      <c r="Q30" s="25"/>
    </row>
    <row r="31" spans="1:17" ht="19.5" thickBot="1" x14ac:dyDescent="0.35">
      <c r="A31" s="23"/>
      <c r="C31" s="43" t="s">
        <v>27</v>
      </c>
      <c r="D31" s="9" t="s">
        <v>3</v>
      </c>
      <c r="E31" s="31">
        <f>IF(I31&gt;0,F31-250,0)</f>
        <v>6000</v>
      </c>
      <c r="F31" s="31">
        <f>IF(I31&gt;0,G31-250,0)</f>
        <v>6250</v>
      </c>
      <c r="G31" s="31">
        <f>IF(I31&gt;0,H31-250,0)</f>
        <v>6500</v>
      </c>
      <c r="H31" s="31">
        <f>IF(I31&gt;0,I31-250,0)</f>
        <v>6750</v>
      </c>
      <c r="I31" s="63">
        <f>F12</f>
        <v>7000</v>
      </c>
      <c r="J31" s="31">
        <f>IF(I31&gt;0,I31+250,0)</f>
        <v>7250</v>
      </c>
      <c r="K31" s="31">
        <f>IF(I31&gt;0,J31+250,0)</f>
        <v>7500</v>
      </c>
      <c r="L31" s="31">
        <f>IF(I31&gt;0,K31+250,0)</f>
        <v>7750</v>
      </c>
      <c r="M31" s="31">
        <f>IF(I31&gt;0,L31+250,0)</f>
        <v>8000</v>
      </c>
      <c r="N31" s="5"/>
      <c r="O31" s="19"/>
      <c r="Q31" s="25"/>
    </row>
    <row r="32" spans="1:17" x14ac:dyDescent="0.3">
      <c r="A32" s="23"/>
      <c r="C32" s="42">
        <f t="shared" ref="C32:C46" si="1">D32*1.62</f>
        <v>16.605</v>
      </c>
      <c r="D32" s="11">
        <f>IF(D39&gt;0,D33-0.25,0)</f>
        <v>10.25</v>
      </c>
      <c r="E32" s="47">
        <f>($D$32*(E31/100)*(1-$F$14))+((1-$F$14)*$F$24)-$F$15-SUMPRODUCT($L$11:$L$25,$N$11:$N$25)-((E31/100)*(1-$F$14)*($F$19+$F$20))</f>
        <v>4.7700000000000742</v>
      </c>
      <c r="F32" s="51">
        <f t="shared" ref="F32:M32" si="2">($D$32*(F31/100)*(1-$F$14))+((1-$F$14)*$F$24)-$F$15-SUMPRODUCT($L$11:$L$25,$N$11:$N$25)-((F31/100)*(1-$F$14)*($F$19+$F$20))</f>
        <v>20.607500000000073</v>
      </c>
      <c r="G32" s="51">
        <f t="shared" si="2"/>
        <v>36.445000000000071</v>
      </c>
      <c r="H32" s="51">
        <f t="shared" si="2"/>
        <v>52.282500000000077</v>
      </c>
      <c r="I32" s="51">
        <f t="shared" si="2"/>
        <v>68.120000000000076</v>
      </c>
      <c r="J32" s="51">
        <f t="shared" si="2"/>
        <v>83.957500000000067</v>
      </c>
      <c r="K32" s="51">
        <f t="shared" si="2"/>
        <v>99.795000000000073</v>
      </c>
      <c r="L32" s="51">
        <f t="shared" si="2"/>
        <v>115.63250000000008</v>
      </c>
      <c r="M32" s="52">
        <f t="shared" si="2"/>
        <v>131.47000000000008</v>
      </c>
      <c r="N32" s="5"/>
      <c r="O32" s="19"/>
      <c r="Q32" s="25"/>
    </row>
    <row r="33" spans="1:17" x14ac:dyDescent="0.3">
      <c r="A33" s="23"/>
      <c r="C33" s="42">
        <f t="shared" si="1"/>
        <v>17.010000000000002</v>
      </c>
      <c r="D33" s="11">
        <f>IF(D39&gt;0,D34-0.25,0)</f>
        <v>10.5</v>
      </c>
      <c r="E33" s="49">
        <f t="shared" ref="E33:M33" si="3">($D$33*(E31/100)*(1-$F$14))+((1-$F$14)*$F$24)-$F$15-SUMPRODUCT($L$11:$L$25,$N$11:$N$25)-((E31/100)*(1-$F$14)*($F$19+$F$20))</f>
        <v>15.270000000000074</v>
      </c>
      <c r="F33" s="48">
        <f t="shared" si="3"/>
        <v>31.545000000000073</v>
      </c>
      <c r="G33" s="48">
        <f t="shared" si="3"/>
        <v>47.820000000000071</v>
      </c>
      <c r="H33" s="48">
        <f t="shared" si="3"/>
        <v>64.095000000000084</v>
      </c>
      <c r="I33" s="48">
        <f t="shared" si="3"/>
        <v>80.370000000000076</v>
      </c>
      <c r="J33" s="48">
        <f t="shared" si="3"/>
        <v>96.645000000000067</v>
      </c>
      <c r="K33" s="48">
        <f t="shared" si="3"/>
        <v>112.92000000000007</v>
      </c>
      <c r="L33" s="48">
        <f t="shared" si="3"/>
        <v>129.19500000000008</v>
      </c>
      <c r="M33" s="53">
        <f t="shared" si="3"/>
        <v>145.47000000000008</v>
      </c>
      <c r="N33" s="5"/>
      <c r="O33" s="19"/>
      <c r="Q33" s="25"/>
    </row>
    <row r="34" spans="1:17" x14ac:dyDescent="0.3">
      <c r="A34" s="23"/>
      <c r="C34" s="42">
        <f t="shared" si="1"/>
        <v>17.415000000000003</v>
      </c>
      <c r="D34" s="11">
        <f>IF(D39&gt;0,D35-0.25,0)</f>
        <v>10.75</v>
      </c>
      <c r="E34" s="49">
        <f t="shared" ref="E34:M34" si="4">($D$34*(E31/100)*(1-$F$14))+((1-$F$14)*$F$24)-$F$15-SUMPRODUCT($L$11:$L$25,$N$11:$N$25)-((E31/100)*(1-$F$14)*($F$19+$F$20))</f>
        <v>25.770000000000074</v>
      </c>
      <c r="F34" s="48">
        <f t="shared" si="4"/>
        <v>42.482500000000073</v>
      </c>
      <c r="G34" s="48">
        <f t="shared" si="4"/>
        <v>59.195000000000071</v>
      </c>
      <c r="H34" s="48">
        <f t="shared" si="4"/>
        <v>75.907500000000084</v>
      </c>
      <c r="I34" s="48">
        <f t="shared" si="4"/>
        <v>92.620000000000076</v>
      </c>
      <c r="J34" s="48">
        <f t="shared" si="4"/>
        <v>109.33250000000007</v>
      </c>
      <c r="K34" s="48">
        <f t="shared" si="4"/>
        <v>126.04500000000007</v>
      </c>
      <c r="L34" s="48">
        <f t="shared" si="4"/>
        <v>142.75750000000008</v>
      </c>
      <c r="M34" s="53">
        <f t="shared" si="4"/>
        <v>159.47000000000008</v>
      </c>
      <c r="N34" s="5"/>
      <c r="O34" s="19"/>
      <c r="Q34" s="25"/>
    </row>
    <row r="35" spans="1:17" x14ac:dyDescent="0.3">
      <c r="A35" s="23"/>
      <c r="C35" s="42">
        <f t="shared" si="1"/>
        <v>17.82</v>
      </c>
      <c r="D35" s="11">
        <f>IF(D39&gt;0,D36-0.25,0)</f>
        <v>11</v>
      </c>
      <c r="E35" s="49">
        <f t="shared" ref="E35:M35" si="5">($D$35*(E31/100)*(1-$F$14))+((1-$F$14)*$F$24)-$F$15-SUMPRODUCT($L$11:$L$25,$N$11:$N$25)-((E31/100)*(1-$F$14)*($F$19+$F$20))</f>
        <v>36.270000000000074</v>
      </c>
      <c r="F35" s="48">
        <f t="shared" si="5"/>
        <v>53.420000000000073</v>
      </c>
      <c r="G35" s="48">
        <f t="shared" si="5"/>
        <v>70.570000000000078</v>
      </c>
      <c r="H35" s="48">
        <f t="shared" si="5"/>
        <v>87.720000000000084</v>
      </c>
      <c r="I35" s="48">
        <f t="shared" si="5"/>
        <v>104.87000000000008</v>
      </c>
      <c r="J35" s="48">
        <f t="shared" si="5"/>
        <v>122.02000000000007</v>
      </c>
      <c r="K35" s="48">
        <f t="shared" si="5"/>
        <v>139.17000000000007</v>
      </c>
      <c r="L35" s="48">
        <f t="shared" si="5"/>
        <v>156.32000000000008</v>
      </c>
      <c r="M35" s="53">
        <f t="shared" si="5"/>
        <v>173.47000000000008</v>
      </c>
      <c r="N35" s="5"/>
      <c r="O35" s="19"/>
      <c r="Q35" s="25"/>
    </row>
    <row r="36" spans="1:17" x14ac:dyDescent="0.3">
      <c r="A36" s="23"/>
      <c r="C36" s="42">
        <f t="shared" si="1"/>
        <v>18.225000000000001</v>
      </c>
      <c r="D36" s="11">
        <f>IF(D39&gt;0,D37-0.25,0)</f>
        <v>11.25</v>
      </c>
      <c r="E36" s="49">
        <f t="shared" ref="E36:M36" si="6">($D$36*(E31/100)*(1-$F$14))+((1-$F$14)*$F$24)-$F$15-SUMPRODUCT($L$11:$L$25,$N$11:$N$25)-((E31/100)*(1-$F$14)*($F$19+$F$20))</f>
        <v>46.770000000000074</v>
      </c>
      <c r="F36" s="48">
        <f t="shared" si="6"/>
        <v>64.357500000000073</v>
      </c>
      <c r="G36" s="48">
        <f t="shared" si="6"/>
        <v>81.945000000000078</v>
      </c>
      <c r="H36" s="48">
        <f t="shared" si="6"/>
        <v>99.532500000000084</v>
      </c>
      <c r="I36" s="48">
        <f t="shared" si="6"/>
        <v>117.12000000000008</v>
      </c>
      <c r="J36" s="48">
        <f t="shared" si="6"/>
        <v>134.70750000000007</v>
      </c>
      <c r="K36" s="48">
        <f t="shared" si="6"/>
        <v>152.29500000000007</v>
      </c>
      <c r="L36" s="48">
        <f t="shared" si="6"/>
        <v>169.88250000000008</v>
      </c>
      <c r="M36" s="53">
        <f t="shared" si="6"/>
        <v>187.47000000000008</v>
      </c>
      <c r="N36" s="5"/>
      <c r="O36" s="19"/>
      <c r="Q36" s="25"/>
    </row>
    <row r="37" spans="1:17" x14ac:dyDescent="0.3">
      <c r="A37" s="23"/>
      <c r="C37" s="42">
        <f t="shared" si="1"/>
        <v>18.630000000000003</v>
      </c>
      <c r="D37" s="11">
        <f>IF(D39&gt;0,D38-0.25,0)</f>
        <v>11.5</v>
      </c>
      <c r="E37" s="49">
        <f t="shared" ref="E37:M37" si="7">($D$37*(E31/100)*(1-$F$14))+((1-$F$14)*$F$24)-$F$15-SUMPRODUCT($L$11:$L$25,$N$11:$N$25)-((E31/100)*(1-$F$14)*($F$19+$F$20))</f>
        <v>57.270000000000074</v>
      </c>
      <c r="F37" s="48">
        <f t="shared" si="7"/>
        <v>75.295000000000073</v>
      </c>
      <c r="G37" s="48">
        <f t="shared" si="7"/>
        <v>93.320000000000078</v>
      </c>
      <c r="H37" s="48">
        <f t="shared" si="7"/>
        <v>111.34500000000008</v>
      </c>
      <c r="I37" s="48">
        <f t="shared" si="7"/>
        <v>129.37000000000006</v>
      </c>
      <c r="J37" s="48">
        <f t="shared" si="7"/>
        <v>147.39500000000007</v>
      </c>
      <c r="K37" s="48">
        <f t="shared" si="7"/>
        <v>165.42000000000007</v>
      </c>
      <c r="L37" s="48">
        <f t="shared" si="7"/>
        <v>183.44500000000008</v>
      </c>
      <c r="M37" s="53">
        <f t="shared" si="7"/>
        <v>201.47000000000008</v>
      </c>
      <c r="N37" s="5"/>
      <c r="O37" s="19"/>
      <c r="Q37" s="25"/>
    </row>
    <row r="38" spans="1:17" x14ac:dyDescent="0.3">
      <c r="A38" s="23"/>
      <c r="C38" s="42">
        <f t="shared" si="1"/>
        <v>19.035</v>
      </c>
      <c r="D38" s="11">
        <f>IF(D39&gt;0,D39-0.25,0)</f>
        <v>11.75</v>
      </c>
      <c r="E38" s="49">
        <f t="shared" ref="E38:M38" si="8">($D$38*(E31/100)*(1-$F$14))+((1-$F$14)*$F$24)-$F$15-SUMPRODUCT($L$11:$L$25,$N$11:$N$25)-((E31/100)*(1-$F$14)*($F$19+$F$20))</f>
        <v>67.770000000000067</v>
      </c>
      <c r="F38" s="48">
        <f t="shared" si="8"/>
        <v>86.232500000000073</v>
      </c>
      <c r="G38" s="48">
        <f t="shared" si="8"/>
        <v>104.69500000000008</v>
      </c>
      <c r="H38" s="48">
        <f t="shared" si="8"/>
        <v>123.15750000000008</v>
      </c>
      <c r="I38" s="48">
        <f t="shared" si="8"/>
        <v>141.62000000000006</v>
      </c>
      <c r="J38" s="48">
        <f t="shared" si="8"/>
        <v>160.08250000000007</v>
      </c>
      <c r="K38" s="48">
        <f t="shared" si="8"/>
        <v>178.54500000000007</v>
      </c>
      <c r="L38" s="48">
        <f t="shared" si="8"/>
        <v>197.00750000000008</v>
      </c>
      <c r="M38" s="53">
        <f t="shared" si="8"/>
        <v>215.47000000000008</v>
      </c>
      <c r="N38" s="5"/>
      <c r="O38" s="19"/>
      <c r="Q38" s="25"/>
    </row>
    <row r="39" spans="1:17" x14ac:dyDescent="0.3">
      <c r="A39" s="23"/>
      <c r="C39" s="42">
        <f t="shared" si="1"/>
        <v>19.440000000000001</v>
      </c>
      <c r="D39" s="62">
        <f>F11</f>
        <v>12</v>
      </c>
      <c r="E39" s="49">
        <f t="shared" ref="E39:M39" si="9">($D$39*(E31/100)*(1-$F$14))+((1-$F$14)*$F$24)-$F$15-SUMPRODUCT($L$11:$L$25,$N$11:$N$25)-((E31/100)*(1-$F$14)*($F$19+$F$20))</f>
        <v>78.270000000000067</v>
      </c>
      <c r="F39" s="48">
        <f t="shared" si="9"/>
        <v>97.170000000000073</v>
      </c>
      <c r="G39" s="48">
        <f t="shared" si="9"/>
        <v>116.07000000000008</v>
      </c>
      <c r="H39" s="48">
        <f t="shared" si="9"/>
        <v>134.97000000000008</v>
      </c>
      <c r="I39" s="61">
        <f t="shared" si="9"/>
        <v>153.87000000000006</v>
      </c>
      <c r="J39" s="48">
        <f t="shared" si="9"/>
        <v>172.77000000000007</v>
      </c>
      <c r="K39" s="48">
        <f t="shared" si="9"/>
        <v>191.67000000000007</v>
      </c>
      <c r="L39" s="48">
        <f t="shared" si="9"/>
        <v>210.57000000000008</v>
      </c>
      <c r="M39" s="53">
        <f t="shared" si="9"/>
        <v>229.47000000000008</v>
      </c>
      <c r="N39" s="5"/>
      <c r="O39" s="19"/>
      <c r="Q39" s="25"/>
    </row>
    <row r="40" spans="1:17" x14ac:dyDescent="0.3">
      <c r="A40" s="23"/>
      <c r="C40" s="42">
        <f t="shared" si="1"/>
        <v>19.845000000000002</v>
      </c>
      <c r="D40" s="11">
        <f>IF(D39&gt;0,D39+0.25,0)</f>
        <v>12.25</v>
      </c>
      <c r="E40" s="49">
        <f t="shared" ref="E40:M40" si="10">($D$40*(E31/100)*(1-$F$14))+((1-$F$14)*$F$24)-$F$15-SUMPRODUCT($L$11:$L$25,$N$11:$N$25)-((E31/100)*(1-$F$14)*($F$19+$F$20))</f>
        <v>88.770000000000067</v>
      </c>
      <c r="F40" s="48">
        <f t="shared" si="10"/>
        <v>108.10750000000007</v>
      </c>
      <c r="G40" s="48">
        <f t="shared" si="10"/>
        <v>127.44500000000008</v>
      </c>
      <c r="H40" s="48">
        <f t="shared" si="10"/>
        <v>146.78250000000008</v>
      </c>
      <c r="I40" s="48">
        <f t="shared" si="10"/>
        <v>166.12000000000006</v>
      </c>
      <c r="J40" s="48">
        <f t="shared" si="10"/>
        <v>185.45750000000007</v>
      </c>
      <c r="K40" s="48">
        <f t="shared" si="10"/>
        <v>204.79500000000007</v>
      </c>
      <c r="L40" s="48">
        <f t="shared" si="10"/>
        <v>224.13250000000008</v>
      </c>
      <c r="M40" s="53">
        <f t="shared" si="10"/>
        <v>243.47000000000008</v>
      </c>
      <c r="N40" s="5"/>
      <c r="O40" s="19"/>
      <c r="Q40" s="25"/>
    </row>
    <row r="41" spans="1:17" x14ac:dyDescent="0.3">
      <c r="A41" s="23"/>
      <c r="C41" s="42">
        <f t="shared" si="1"/>
        <v>20.25</v>
      </c>
      <c r="D41" s="11">
        <f>IF(D39&gt;0,D40+0.25,0)</f>
        <v>12.5</v>
      </c>
      <c r="E41" s="49">
        <f t="shared" ref="E41:M41" si="11">($D$41*(E31/100)*(1-$F$14))+((1-$F$14)*$F$24)-$F$15-SUMPRODUCT($L$11:$L$25,$N$11:$N$25)-((E31/100)*(1-$F$14)*($F$19+$F$20))</f>
        <v>99.270000000000067</v>
      </c>
      <c r="F41" s="48">
        <f t="shared" si="11"/>
        <v>119.04500000000007</v>
      </c>
      <c r="G41" s="48">
        <f t="shared" si="11"/>
        <v>138.82000000000008</v>
      </c>
      <c r="H41" s="48">
        <f t="shared" si="11"/>
        <v>158.59500000000008</v>
      </c>
      <c r="I41" s="48">
        <f t="shared" si="11"/>
        <v>178.37000000000006</v>
      </c>
      <c r="J41" s="48">
        <f t="shared" si="11"/>
        <v>198.14500000000007</v>
      </c>
      <c r="K41" s="48">
        <f t="shared" si="11"/>
        <v>217.92000000000007</v>
      </c>
      <c r="L41" s="48">
        <f t="shared" si="11"/>
        <v>237.69500000000008</v>
      </c>
      <c r="M41" s="53">
        <f t="shared" si="11"/>
        <v>257.47000000000008</v>
      </c>
      <c r="N41" s="5"/>
      <c r="O41" s="19"/>
      <c r="Q41" s="25"/>
    </row>
    <row r="42" spans="1:17" x14ac:dyDescent="0.3">
      <c r="A42" s="23"/>
      <c r="C42" s="42">
        <f t="shared" si="1"/>
        <v>20.655000000000001</v>
      </c>
      <c r="D42" s="11">
        <f>IF(D39&gt;0,D41+0.25,0)</f>
        <v>12.75</v>
      </c>
      <c r="E42" s="49">
        <f t="shared" ref="E42:M42" si="12">($D$42*(E31/100)*(1-$F$14))+((1-$F$14)*$F$24)-$F$15-SUMPRODUCT($L$11:$L$25,$N$11:$N$25)-((E31/100)*(1-$F$14)*($F$19+$F$20))</f>
        <v>109.77000000000007</v>
      </c>
      <c r="F42" s="48">
        <f t="shared" si="12"/>
        <v>129.98250000000007</v>
      </c>
      <c r="G42" s="48">
        <f t="shared" si="12"/>
        <v>150.19500000000008</v>
      </c>
      <c r="H42" s="48">
        <f t="shared" si="12"/>
        <v>170.40750000000008</v>
      </c>
      <c r="I42" s="48">
        <f t="shared" si="12"/>
        <v>190.62000000000006</v>
      </c>
      <c r="J42" s="48">
        <f t="shared" si="12"/>
        <v>210.83250000000007</v>
      </c>
      <c r="K42" s="48">
        <f t="shared" si="12"/>
        <v>231.04500000000007</v>
      </c>
      <c r="L42" s="48">
        <f t="shared" si="12"/>
        <v>251.25750000000008</v>
      </c>
      <c r="M42" s="53">
        <f t="shared" si="12"/>
        <v>271.47000000000008</v>
      </c>
      <c r="N42" s="5"/>
      <c r="O42" s="19"/>
      <c r="Q42" s="25"/>
    </row>
    <row r="43" spans="1:17" x14ac:dyDescent="0.3">
      <c r="A43" s="23"/>
      <c r="C43" s="42">
        <f t="shared" si="1"/>
        <v>21.060000000000002</v>
      </c>
      <c r="D43" s="11">
        <f>IF(D39&gt;0,D42+0.25,0)</f>
        <v>13</v>
      </c>
      <c r="E43" s="49">
        <f t="shared" ref="E43:M43" si="13">($D$43*(E31/100)*(1-$F$14))+((1-$F$14)*$F$24)-$F$15-SUMPRODUCT($L$11:$L$25,$N$11:$N$25)-((E31/100)*(1-$F$14)*($F$19+$F$20))</f>
        <v>120.27000000000007</v>
      </c>
      <c r="F43" s="48">
        <f t="shared" si="13"/>
        <v>140.92000000000007</v>
      </c>
      <c r="G43" s="48">
        <f t="shared" si="13"/>
        <v>161.57000000000008</v>
      </c>
      <c r="H43" s="48">
        <f t="shared" si="13"/>
        <v>182.22000000000008</v>
      </c>
      <c r="I43" s="48">
        <f t="shared" si="13"/>
        <v>202.87000000000006</v>
      </c>
      <c r="J43" s="48">
        <f t="shared" si="13"/>
        <v>223.52000000000007</v>
      </c>
      <c r="K43" s="48">
        <f t="shared" si="13"/>
        <v>244.17000000000007</v>
      </c>
      <c r="L43" s="48">
        <f t="shared" si="13"/>
        <v>264.82000000000005</v>
      </c>
      <c r="M43" s="53">
        <f t="shared" si="13"/>
        <v>285.47000000000008</v>
      </c>
      <c r="N43" s="5"/>
      <c r="O43" s="19"/>
      <c r="Q43" s="25"/>
    </row>
    <row r="44" spans="1:17" x14ac:dyDescent="0.3">
      <c r="A44" s="23"/>
      <c r="C44" s="42">
        <f t="shared" si="1"/>
        <v>21.465</v>
      </c>
      <c r="D44" s="11">
        <f>IF(D39&gt;0,D43+0.25,0)</f>
        <v>13.25</v>
      </c>
      <c r="E44" s="49">
        <f t="shared" ref="E44:M44" si="14">($D$44*(E31/100)*(1-$F$14))+((1-$F$14)*$F$24)-$F$15-SUMPRODUCT($L$11:$L$25,$N$11:$N$25)-((E31/100)*(1-$F$14)*($F$19+$F$20))</f>
        <v>130.77000000000007</v>
      </c>
      <c r="F44" s="48">
        <f t="shared" si="14"/>
        <v>151.85750000000007</v>
      </c>
      <c r="G44" s="48">
        <f t="shared" si="14"/>
        <v>172.94500000000008</v>
      </c>
      <c r="H44" s="48">
        <f t="shared" si="14"/>
        <v>194.03250000000008</v>
      </c>
      <c r="I44" s="48">
        <f t="shared" si="14"/>
        <v>215.12000000000006</v>
      </c>
      <c r="J44" s="48">
        <f t="shared" si="14"/>
        <v>236.20750000000007</v>
      </c>
      <c r="K44" s="48">
        <f t="shared" si="14"/>
        <v>257.29500000000007</v>
      </c>
      <c r="L44" s="48">
        <f t="shared" si="14"/>
        <v>278.38250000000005</v>
      </c>
      <c r="M44" s="53">
        <f t="shared" si="14"/>
        <v>299.47000000000008</v>
      </c>
      <c r="N44" s="5"/>
      <c r="O44" s="19"/>
      <c r="Q44" s="25"/>
    </row>
    <row r="45" spans="1:17" x14ac:dyDescent="0.3">
      <c r="A45" s="23"/>
      <c r="C45" s="42">
        <f t="shared" si="1"/>
        <v>21.87</v>
      </c>
      <c r="D45" s="11">
        <f>IF(D39&gt;0,D44+0.25,0)</f>
        <v>13.5</v>
      </c>
      <c r="E45" s="49">
        <f t="shared" ref="E45:M45" si="15">($D$45*(E31/100)*(1-$F$14))+((1-$F$14)*$F$24)-$F$15-SUMPRODUCT($L$11:$L$25,$N$11:$N$25)-((E31/100)*(1-$F$14)*($F$19+$F$20))</f>
        <v>141.27000000000007</v>
      </c>
      <c r="F45" s="48">
        <f t="shared" si="15"/>
        <v>162.79500000000007</v>
      </c>
      <c r="G45" s="48">
        <f t="shared" si="15"/>
        <v>184.32000000000008</v>
      </c>
      <c r="H45" s="48">
        <f t="shared" si="15"/>
        <v>205.84500000000008</v>
      </c>
      <c r="I45" s="48">
        <f t="shared" si="15"/>
        <v>227.37000000000006</v>
      </c>
      <c r="J45" s="48">
        <f t="shared" si="15"/>
        <v>248.89500000000007</v>
      </c>
      <c r="K45" s="48">
        <f t="shared" si="15"/>
        <v>270.42000000000007</v>
      </c>
      <c r="L45" s="48">
        <f t="shared" si="15"/>
        <v>291.94500000000005</v>
      </c>
      <c r="M45" s="53">
        <f t="shared" si="15"/>
        <v>313.47000000000008</v>
      </c>
      <c r="N45" s="5"/>
      <c r="O45" s="19"/>
      <c r="Q45" s="25"/>
    </row>
    <row r="46" spans="1:17" ht="19.5" thickBot="1" x14ac:dyDescent="0.35">
      <c r="A46" s="23"/>
      <c r="C46" s="42">
        <f t="shared" si="1"/>
        <v>22.275000000000002</v>
      </c>
      <c r="D46" s="11">
        <f>IF(D39&gt;0,D45+0.25,0)</f>
        <v>13.75</v>
      </c>
      <c r="E46" s="50">
        <f t="shared" ref="E46:M46" si="16">($D$46*(E31/100)*(1-$F$14))+((1-$F$14)*$F$24)-$F$15-SUMPRODUCT($L$11:$L$25,$N$11:$N$25)-((E31/100)*(1-$F$14)*($F$19+$F$20))</f>
        <v>151.77000000000007</v>
      </c>
      <c r="F46" s="54">
        <f t="shared" si="16"/>
        <v>173.73250000000007</v>
      </c>
      <c r="G46" s="54">
        <f t="shared" si="16"/>
        <v>195.69500000000008</v>
      </c>
      <c r="H46" s="54">
        <f t="shared" si="16"/>
        <v>217.65750000000008</v>
      </c>
      <c r="I46" s="54">
        <f t="shared" si="16"/>
        <v>239.62000000000006</v>
      </c>
      <c r="J46" s="54">
        <f t="shared" si="16"/>
        <v>261.5825000000001</v>
      </c>
      <c r="K46" s="54">
        <f t="shared" si="16"/>
        <v>283.54500000000007</v>
      </c>
      <c r="L46" s="54">
        <f t="shared" si="16"/>
        <v>305.50750000000005</v>
      </c>
      <c r="M46" s="55">
        <f t="shared" si="16"/>
        <v>327.47000000000008</v>
      </c>
      <c r="N46" s="5"/>
      <c r="O46" s="19"/>
      <c r="Q46" s="25"/>
    </row>
    <row r="47" spans="1:17" x14ac:dyDescent="0.3">
      <c r="A47" s="23"/>
      <c r="C47" s="42"/>
      <c r="D47" s="11"/>
      <c r="E47" s="44"/>
      <c r="F47" s="44"/>
      <c r="G47" s="44"/>
      <c r="H47" s="44"/>
      <c r="I47" s="44"/>
      <c r="J47" s="44"/>
      <c r="K47" s="44"/>
      <c r="L47" s="44"/>
      <c r="M47" s="44"/>
      <c r="N47" s="5"/>
      <c r="O47" s="19"/>
      <c r="Q47" s="25"/>
    </row>
    <row r="48" spans="1:17" ht="19.5" thickBot="1" x14ac:dyDescent="0.35">
      <c r="A48" s="23"/>
      <c r="C48" s="42"/>
      <c r="D48" s="59"/>
      <c r="E48" s="60"/>
      <c r="F48" s="60"/>
      <c r="G48" s="60"/>
      <c r="H48" s="60"/>
      <c r="I48" s="60"/>
      <c r="J48" s="60"/>
      <c r="K48" s="60"/>
      <c r="L48" s="60"/>
      <c r="M48" s="60"/>
      <c r="N48" s="5"/>
      <c r="O48" s="19"/>
      <c r="Q48" s="25"/>
    </row>
    <row r="49" spans="1:17" ht="19.5" thickTop="1" x14ac:dyDescent="0.3">
      <c r="A49" s="23"/>
      <c r="C49" s="18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5"/>
      <c r="O49" s="19"/>
      <c r="Q49" s="25"/>
    </row>
    <row r="50" spans="1:17" ht="21" x14ac:dyDescent="0.35">
      <c r="A50" s="23"/>
      <c r="C50" s="18"/>
      <c r="D50" s="40"/>
      <c r="E50" s="5"/>
      <c r="F50" s="12"/>
      <c r="G50" s="5"/>
      <c r="H50" s="5"/>
      <c r="I50" s="45" t="s">
        <v>41</v>
      </c>
      <c r="J50" s="5"/>
      <c r="K50" s="5"/>
      <c r="L50" s="5"/>
      <c r="M50" s="5"/>
      <c r="N50" s="5"/>
      <c r="O50" s="19"/>
      <c r="Q50" s="25"/>
    </row>
    <row r="51" spans="1:17" x14ac:dyDescent="0.3">
      <c r="A51" s="23"/>
      <c r="C51" s="18"/>
      <c r="D51" s="9" t="s">
        <v>28</v>
      </c>
      <c r="E51" s="5"/>
      <c r="F51" s="5"/>
      <c r="G51" s="5"/>
      <c r="H51" s="5"/>
      <c r="I51" s="8" t="s">
        <v>2</v>
      </c>
      <c r="J51" s="5"/>
      <c r="K51" s="5"/>
      <c r="L51" s="5"/>
      <c r="M51" s="5"/>
      <c r="N51" s="5"/>
      <c r="O51" s="19"/>
      <c r="Q51" s="25"/>
    </row>
    <row r="52" spans="1:17" ht="19.5" thickBot="1" x14ac:dyDescent="0.35">
      <c r="A52" s="23"/>
      <c r="C52" s="43" t="s">
        <v>27</v>
      </c>
      <c r="D52" s="9" t="s">
        <v>3</v>
      </c>
      <c r="E52" s="31">
        <f>IF(I52&gt;0,F52-250,0)</f>
        <v>6000</v>
      </c>
      <c r="F52" s="31">
        <f>IF(I52&gt;0,G52-250,0)</f>
        <v>6250</v>
      </c>
      <c r="G52" s="31">
        <f>IF(I52&gt;0,H52-250,0)</f>
        <v>6500</v>
      </c>
      <c r="H52" s="31">
        <f>IF(I52&gt;0,I52-250,0)</f>
        <v>6750</v>
      </c>
      <c r="I52" s="63">
        <f>F12</f>
        <v>7000</v>
      </c>
      <c r="J52" s="31">
        <f>IF(I52&gt;0,I52+250,0)</f>
        <v>7250</v>
      </c>
      <c r="K52" s="31">
        <f>IF(I52&gt;0,J52+250,0)</f>
        <v>7500</v>
      </c>
      <c r="L52" s="31">
        <f>IF(I52&gt;0,K52+250,0)</f>
        <v>7750</v>
      </c>
      <c r="M52" s="31">
        <f>IF(I52&gt;0,L52+250,0)</f>
        <v>8000</v>
      </c>
      <c r="N52" s="5"/>
      <c r="O52" s="19"/>
      <c r="Q52" s="25"/>
    </row>
    <row r="53" spans="1:17" x14ac:dyDescent="0.3">
      <c r="A53" s="23"/>
      <c r="C53" s="42">
        <f t="shared" ref="C53:C67" si="17">D53*1.62</f>
        <v>16.605</v>
      </c>
      <c r="D53" s="11">
        <f>IF(D60&gt;0,D54-0.25,0)</f>
        <v>10.25</v>
      </c>
      <c r="E53" s="47">
        <f t="shared" ref="E53:M53" si="18">($D$53*(E52/100)*$F$14)+($F$14*$F$24)+$F$15-SUMPRODUCT($L$11:$L$25,$M$11:$M$25)-((E52/100)*$F$14*($F$19+$F$20))</f>
        <v>116.22999999999999</v>
      </c>
      <c r="F53" s="51">
        <f>($D$53*(F52/100)*$F$14)+($F$14*$F$24)+$F$15-SUMPRODUCT($L$11:$L$25,$M$11:$M$25)-((F52/100)*$F$14*($F$19+$F$20))</f>
        <v>123.01749999999998</v>
      </c>
      <c r="G53" s="51">
        <f t="shared" si="18"/>
        <v>129.80499999999998</v>
      </c>
      <c r="H53" s="51">
        <f>($D$53*(H52/100)*$F$14)+($F$14*$F$24)+$F$15-SUMPRODUCT($L$11:$L$25,$M$11:$M$25)-((H52/100)*$F$14*($F$19+$F$20))</f>
        <v>136.59249999999997</v>
      </c>
      <c r="I53" s="51">
        <f t="shared" si="18"/>
        <v>143.38</v>
      </c>
      <c r="J53" s="51">
        <f t="shared" si="18"/>
        <v>150.16749999999999</v>
      </c>
      <c r="K53" s="51">
        <f t="shared" si="18"/>
        <v>156.95499999999998</v>
      </c>
      <c r="L53" s="51">
        <f t="shared" si="18"/>
        <v>163.74249999999998</v>
      </c>
      <c r="M53" s="52">
        <f t="shared" si="18"/>
        <v>170.52999999999997</v>
      </c>
      <c r="N53" s="5"/>
      <c r="O53" s="19"/>
      <c r="Q53" s="25"/>
    </row>
    <row r="54" spans="1:17" x14ac:dyDescent="0.3">
      <c r="A54" s="23"/>
      <c r="C54" s="42">
        <f t="shared" si="17"/>
        <v>17.010000000000002</v>
      </c>
      <c r="D54" s="11">
        <f>IF(D60&gt;0,D55-0.25,0)</f>
        <v>10.5</v>
      </c>
      <c r="E54" s="49">
        <f t="shared" ref="E54:M54" si="19">($D$54*(E52/100)*$F$14)+($F$14*$F$24)+$F$15-SUMPRODUCT($L$11:$L$25,$M$11:$M$25)-((E52/100)*$F$14*($F$19+$F$20))</f>
        <v>120.72999999999999</v>
      </c>
      <c r="F54" s="48">
        <f t="shared" si="19"/>
        <v>127.70499999999998</v>
      </c>
      <c r="G54" s="48">
        <f t="shared" si="19"/>
        <v>134.67999999999998</v>
      </c>
      <c r="H54" s="48">
        <f t="shared" si="19"/>
        <v>141.65499999999997</v>
      </c>
      <c r="I54" s="48">
        <f t="shared" si="19"/>
        <v>148.63</v>
      </c>
      <c r="J54" s="48">
        <f t="shared" si="19"/>
        <v>155.60499999999999</v>
      </c>
      <c r="K54" s="48">
        <f t="shared" si="19"/>
        <v>162.57999999999998</v>
      </c>
      <c r="L54" s="48">
        <f t="shared" si="19"/>
        <v>169.55499999999998</v>
      </c>
      <c r="M54" s="53">
        <f t="shared" si="19"/>
        <v>176.52999999999997</v>
      </c>
      <c r="N54" s="5"/>
      <c r="O54" s="19"/>
      <c r="Q54" s="25"/>
    </row>
    <row r="55" spans="1:17" x14ac:dyDescent="0.3">
      <c r="A55" s="23"/>
      <c r="C55" s="42">
        <f t="shared" si="17"/>
        <v>17.415000000000003</v>
      </c>
      <c r="D55" s="11">
        <f>IF(D60&gt;0,D56-0.25,0)</f>
        <v>10.75</v>
      </c>
      <c r="E55" s="49">
        <f t="shared" ref="E55:M55" si="20">($D$55*(E52/100)*$F$14)+($F$14*$F$24)+$F$15-SUMPRODUCT($L$11:$L$25,$M$11:$M$25)-((E52/100)*$F$14*($F$19+$F$20))</f>
        <v>125.22999999999999</v>
      </c>
      <c r="F55" s="48">
        <f t="shared" si="20"/>
        <v>132.39249999999998</v>
      </c>
      <c r="G55" s="48">
        <f t="shared" si="20"/>
        <v>139.55499999999998</v>
      </c>
      <c r="H55" s="48">
        <f t="shared" si="20"/>
        <v>146.71749999999997</v>
      </c>
      <c r="I55" s="48">
        <f t="shared" si="20"/>
        <v>153.88</v>
      </c>
      <c r="J55" s="48">
        <f t="shared" si="20"/>
        <v>161.04249999999999</v>
      </c>
      <c r="K55" s="48">
        <f t="shared" si="20"/>
        <v>168.20499999999998</v>
      </c>
      <c r="L55" s="48">
        <f t="shared" si="20"/>
        <v>175.36749999999998</v>
      </c>
      <c r="M55" s="53">
        <f t="shared" si="20"/>
        <v>182.52999999999997</v>
      </c>
      <c r="N55" s="5"/>
      <c r="O55" s="19"/>
      <c r="Q55" s="25"/>
    </row>
    <row r="56" spans="1:17" x14ac:dyDescent="0.3">
      <c r="A56" s="23"/>
      <c r="C56" s="42">
        <f t="shared" si="17"/>
        <v>17.82</v>
      </c>
      <c r="D56" s="11">
        <f>IF(D60&gt;0,D57-0.25,0)</f>
        <v>11</v>
      </c>
      <c r="E56" s="49">
        <f t="shared" ref="E56:M56" si="21">($D$56*(E52/100)*$F$14)+($F$14*$F$24)+$F$15-SUMPRODUCT($L$11:$L$25,$M$11:$M$25)-((E52/100)*$F$14*($F$19+$F$20))</f>
        <v>129.72999999999999</v>
      </c>
      <c r="F56" s="48">
        <f t="shared" si="21"/>
        <v>137.07999999999998</v>
      </c>
      <c r="G56" s="48">
        <f t="shared" si="21"/>
        <v>144.42999999999998</v>
      </c>
      <c r="H56" s="48">
        <f t="shared" si="21"/>
        <v>151.77999999999997</v>
      </c>
      <c r="I56" s="48">
        <f t="shared" si="21"/>
        <v>159.13</v>
      </c>
      <c r="J56" s="48">
        <f t="shared" si="21"/>
        <v>166.48</v>
      </c>
      <c r="K56" s="48">
        <f t="shared" si="21"/>
        <v>173.82999999999998</v>
      </c>
      <c r="L56" s="48">
        <f t="shared" si="21"/>
        <v>181.17999999999998</v>
      </c>
      <c r="M56" s="53">
        <f t="shared" si="21"/>
        <v>188.52999999999997</v>
      </c>
      <c r="N56" s="5"/>
      <c r="O56" s="19"/>
      <c r="Q56" s="25"/>
    </row>
    <row r="57" spans="1:17" x14ac:dyDescent="0.3">
      <c r="A57" s="23"/>
      <c r="C57" s="42">
        <f t="shared" si="17"/>
        <v>18.225000000000001</v>
      </c>
      <c r="D57" s="11">
        <f>IF(D60&gt;0,D58-0.25,0)</f>
        <v>11.25</v>
      </c>
      <c r="E57" s="49">
        <f t="shared" ref="E57:M57" si="22">($D$57*(E52/100)*$F$14)+($F$14*$F$24)+$F$15-SUMPRODUCT($L$11:$L$25,$M$11:$M$25)-((E52/100)*$F$14*($F$19+$F$20))</f>
        <v>134.22999999999999</v>
      </c>
      <c r="F57" s="48">
        <f t="shared" si="22"/>
        <v>141.76749999999998</v>
      </c>
      <c r="G57" s="48">
        <f t="shared" si="22"/>
        <v>149.30499999999998</v>
      </c>
      <c r="H57" s="48">
        <f t="shared" si="22"/>
        <v>156.84249999999997</v>
      </c>
      <c r="I57" s="48">
        <f t="shared" si="22"/>
        <v>164.38</v>
      </c>
      <c r="J57" s="48">
        <f t="shared" si="22"/>
        <v>171.91749999999999</v>
      </c>
      <c r="K57" s="48">
        <f t="shared" si="22"/>
        <v>179.45499999999998</v>
      </c>
      <c r="L57" s="48">
        <f t="shared" si="22"/>
        <v>186.99249999999998</v>
      </c>
      <c r="M57" s="53">
        <f t="shared" si="22"/>
        <v>194.52999999999997</v>
      </c>
      <c r="N57" s="5"/>
      <c r="O57" s="19"/>
      <c r="Q57" s="25"/>
    </row>
    <row r="58" spans="1:17" x14ac:dyDescent="0.3">
      <c r="A58" s="23"/>
      <c r="C58" s="42">
        <f t="shared" si="17"/>
        <v>18.630000000000003</v>
      </c>
      <c r="D58" s="11">
        <f>IF(D60&gt;0,D59-0.25,0)</f>
        <v>11.5</v>
      </c>
      <c r="E58" s="49">
        <f t="shared" ref="E58:M58" si="23">($D$58*(E52/100)*$F$14)+($F$14*$F$24)+$F$15-SUMPRODUCT($L$11:$L$25,$M$11:$M$25)-((E52/100)*$F$14*($F$19+$F$20))</f>
        <v>138.72999999999999</v>
      </c>
      <c r="F58" s="48">
        <f t="shared" si="23"/>
        <v>146.45499999999998</v>
      </c>
      <c r="G58" s="48">
        <f t="shared" si="23"/>
        <v>154.17999999999998</v>
      </c>
      <c r="H58" s="48">
        <f t="shared" si="23"/>
        <v>161.90499999999997</v>
      </c>
      <c r="I58" s="48">
        <f t="shared" si="23"/>
        <v>169.63</v>
      </c>
      <c r="J58" s="48">
        <f t="shared" si="23"/>
        <v>177.35499999999999</v>
      </c>
      <c r="K58" s="48">
        <f t="shared" si="23"/>
        <v>185.07999999999998</v>
      </c>
      <c r="L58" s="48">
        <f t="shared" si="23"/>
        <v>192.80499999999998</v>
      </c>
      <c r="M58" s="53">
        <f t="shared" si="23"/>
        <v>200.52999999999997</v>
      </c>
      <c r="N58" s="5"/>
      <c r="O58" s="19"/>
      <c r="Q58" s="25"/>
    </row>
    <row r="59" spans="1:17" x14ac:dyDescent="0.3">
      <c r="A59" s="23"/>
      <c r="C59" s="42">
        <f t="shared" si="17"/>
        <v>19.035</v>
      </c>
      <c r="D59" s="11">
        <f>IF(D60&gt;0,D60-0.25,0)</f>
        <v>11.75</v>
      </c>
      <c r="E59" s="49">
        <f t="shared" ref="E59:M59" si="24">($D$59*(E52/100)*$F$14)+($F$14*$F$24)+$F$15-SUMPRODUCT($L$11:$L$25,$M$11:$M$25)-((E52/100)*$F$14*($F$19+$F$20))</f>
        <v>143.22999999999999</v>
      </c>
      <c r="F59" s="48">
        <f t="shared" si="24"/>
        <v>151.14249999999998</v>
      </c>
      <c r="G59" s="48">
        <f t="shared" si="24"/>
        <v>159.05499999999998</v>
      </c>
      <c r="H59" s="48">
        <f t="shared" si="24"/>
        <v>166.96749999999997</v>
      </c>
      <c r="I59" s="48">
        <f t="shared" si="24"/>
        <v>174.88</v>
      </c>
      <c r="J59" s="48">
        <f t="shared" si="24"/>
        <v>182.79249999999999</v>
      </c>
      <c r="K59" s="48">
        <f t="shared" si="24"/>
        <v>190.70499999999998</v>
      </c>
      <c r="L59" s="48">
        <f t="shared" si="24"/>
        <v>198.61749999999998</v>
      </c>
      <c r="M59" s="53">
        <f t="shared" si="24"/>
        <v>206.52999999999997</v>
      </c>
      <c r="N59" s="5"/>
      <c r="O59" s="19"/>
      <c r="Q59" s="25"/>
    </row>
    <row r="60" spans="1:17" x14ac:dyDescent="0.3">
      <c r="A60" s="23"/>
      <c r="C60" s="42">
        <f t="shared" si="17"/>
        <v>19.440000000000001</v>
      </c>
      <c r="D60" s="62">
        <f>F11</f>
        <v>12</v>
      </c>
      <c r="E60" s="49">
        <f t="shared" ref="E60:M60" si="25">($D$60*(E52/100)*$F$14)+($F$14*$F$24)+$F$15-SUMPRODUCT($L$11:$L$25,$M$11:$M$25)-((E52/100)*$F$14*($F$19+$F$20))</f>
        <v>147.72999999999999</v>
      </c>
      <c r="F60" s="48">
        <f t="shared" si="25"/>
        <v>155.82999999999998</v>
      </c>
      <c r="G60" s="48">
        <f t="shared" si="25"/>
        <v>163.92999999999998</v>
      </c>
      <c r="H60" s="48">
        <f t="shared" si="25"/>
        <v>172.02999999999997</v>
      </c>
      <c r="I60" s="61">
        <f t="shared" si="25"/>
        <v>180.13</v>
      </c>
      <c r="J60" s="48">
        <f t="shared" si="25"/>
        <v>188.23</v>
      </c>
      <c r="K60" s="48">
        <f t="shared" si="25"/>
        <v>196.32999999999998</v>
      </c>
      <c r="L60" s="48">
        <f t="shared" si="25"/>
        <v>204.42999999999998</v>
      </c>
      <c r="M60" s="53">
        <f t="shared" si="25"/>
        <v>212.52999999999997</v>
      </c>
      <c r="N60" s="5"/>
      <c r="O60" s="19"/>
      <c r="Q60" s="25"/>
    </row>
    <row r="61" spans="1:17" x14ac:dyDescent="0.3">
      <c r="A61" s="23"/>
      <c r="C61" s="42">
        <f t="shared" si="17"/>
        <v>19.845000000000002</v>
      </c>
      <c r="D61" s="11">
        <f>IF(D60&gt;0,D60+0.25,0)</f>
        <v>12.25</v>
      </c>
      <c r="E61" s="49">
        <f t="shared" ref="E61:M61" si="26">($D$61*(E52/100)*$F$14)+($F$14*$F$24)+$F$15-SUMPRODUCT($L$11:$L$25,$M$11:$M$25)-((E52/100)*$F$14*($F$19+$F$20))</f>
        <v>152.22999999999999</v>
      </c>
      <c r="F61" s="48">
        <f t="shared" si="26"/>
        <v>160.51749999999998</v>
      </c>
      <c r="G61" s="48">
        <f t="shared" si="26"/>
        <v>168.80499999999998</v>
      </c>
      <c r="H61" s="48">
        <f t="shared" si="26"/>
        <v>177.09249999999997</v>
      </c>
      <c r="I61" s="48">
        <f t="shared" si="26"/>
        <v>185.38</v>
      </c>
      <c r="J61" s="48">
        <f t="shared" si="26"/>
        <v>193.66749999999999</v>
      </c>
      <c r="K61" s="48">
        <f t="shared" si="26"/>
        <v>201.95499999999998</v>
      </c>
      <c r="L61" s="48">
        <f t="shared" si="26"/>
        <v>210.24249999999998</v>
      </c>
      <c r="M61" s="53">
        <f t="shared" si="26"/>
        <v>218.52999999999997</v>
      </c>
      <c r="N61" s="5"/>
      <c r="O61" s="19"/>
      <c r="Q61" s="25"/>
    </row>
    <row r="62" spans="1:17" x14ac:dyDescent="0.3">
      <c r="A62" s="23"/>
      <c r="C62" s="42">
        <f t="shared" si="17"/>
        <v>20.25</v>
      </c>
      <c r="D62" s="11">
        <f>IF(D60&gt;0,D61+0.25,0)</f>
        <v>12.5</v>
      </c>
      <c r="E62" s="49">
        <f t="shared" ref="E62:M62" si="27">($D$62*(E52/100)*$F$14)+($F$14*$F$24)+$F$15-SUMPRODUCT($L$11:$L$25,$M$11:$M$25)-((E52/100)*$F$14*($F$19+$F$20))</f>
        <v>156.72999999999999</v>
      </c>
      <c r="F62" s="48">
        <f t="shared" si="27"/>
        <v>165.20499999999998</v>
      </c>
      <c r="G62" s="48">
        <f t="shared" si="27"/>
        <v>173.67999999999998</v>
      </c>
      <c r="H62" s="48">
        <f t="shared" si="27"/>
        <v>182.15499999999997</v>
      </c>
      <c r="I62" s="48">
        <f t="shared" si="27"/>
        <v>190.63</v>
      </c>
      <c r="J62" s="48">
        <f t="shared" si="27"/>
        <v>199.10499999999999</v>
      </c>
      <c r="K62" s="48">
        <f t="shared" si="27"/>
        <v>207.57999999999998</v>
      </c>
      <c r="L62" s="48">
        <f t="shared" si="27"/>
        <v>216.05499999999998</v>
      </c>
      <c r="M62" s="53">
        <f t="shared" si="27"/>
        <v>224.52999999999997</v>
      </c>
      <c r="N62" s="5"/>
      <c r="O62" s="19"/>
      <c r="Q62" s="25"/>
    </row>
    <row r="63" spans="1:17" x14ac:dyDescent="0.3">
      <c r="A63" s="23"/>
      <c r="C63" s="42">
        <f t="shared" si="17"/>
        <v>20.655000000000001</v>
      </c>
      <c r="D63" s="11">
        <f>IF(D60&gt;0,D62+0.25,0)</f>
        <v>12.75</v>
      </c>
      <c r="E63" s="49">
        <f t="shared" ref="E63:M63" si="28">($D$63*(E52/100)*$F$14)+($F$14*$F$24)+$F$15-SUMPRODUCT($L$11:$L$25,$M$11:$M$25)-((E52/100)*$F$14*($F$19+$F$20))</f>
        <v>161.22999999999999</v>
      </c>
      <c r="F63" s="48">
        <f t="shared" si="28"/>
        <v>169.89249999999998</v>
      </c>
      <c r="G63" s="48">
        <f t="shared" si="28"/>
        <v>178.55499999999998</v>
      </c>
      <c r="H63" s="48">
        <f t="shared" si="28"/>
        <v>187.21749999999997</v>
      </c>
      <c r="I63" s="48">
        <f t="shared" si="28"/>
        <v>195.88</v>
      </c>
      <c r="J63" s="48">
        <f t="shared" si="28"/>
        <v>204.54249999999999</v>
      </c>
      <c r="K63" s="48">
        <f t="shared" si="28"/>
        <v>213.20499999999998</v>
      </c>
      <c r="L63" s="48">
        <f t="shared" si="28"/>
        <v>221.86749999999998</v>
      </c>
      <c r="M63" s="53">
        <f t="shared" si="28"/>
        <v>230.52999999999997</v>
      </c>
      <c r="N63" s="5"/>
      <c r="O63" s="19"/>
      <c r="Q63" s="25"/>
    </row>
    <row r="64" spans="1:17" x14ac:dyDescent="0.3">
      <c r="A64" s="23"/>
      <c r="C64" s="42">
        <f t="shared" si="17"/>
        <v>21.060000000000002</v>
      </c>
      <c r="D64" s="11">
        <f>IF(D60&gt;0,D63+0.25,0)</f>
        <v>13</v>
      </c>
      <c r="E64" s="49">
        <f t="shared" ref="E64:M64" si="29">($D$64*(E52/100)*$F$14)+($F$14*$F$24)+$F$15-SUMPRODUCT($L$11:$L$25,$M$11:$M$25)-((E52/100)*$F$14*($F$19+$F$20))</f>
        <v>165.73</v>
      </c>
      <c r="F64" s="48">
        <f t="shared" si="29"/>
        <v>174.57999999999998</v>
      </c>
      <c r="G64" s="48">
        <f t="shared" si="29"/>
        <v>183.42999999999998</v>
      </c>
      <c r="H64" s="48">
        <f t="shared" si="29"/>
        <v>192.27999999999997</v>
      </c>
      <c r="I64" s="48">
        <f t="shared" si="29"/>
        <v>201.13</v>
      </c>
      <c r="J64" s="48">
        <f t="shared" si="29"/>
        <v>209.98</v>
      </c>
      <c r="K64" s="48">
        <f t="shared" si="29"/>
        <v>218.82999999999998</v>
      </c>
      <c r="L64" s="48">
        <f t="shared" si="29"/>
        <v>227.67999999999998</v>
      </c>
      <c r="M64" s="53">
        <f t="shared" si="29"/>
        <v>236.52999999999997</v>
      </c>
      <c r="N64" s="5"/>
      <c r="O64" s="19"/>
      <c r="Q64" s="25"/>
    </row>
    <row r="65" spans="1:17" x14ac:dyDescent="0.3">
      <c r="A65" s="23"/>
      <c r="C65" s="42">
        <f t="shared" si="17"/>
        <v>21.465</v>
      </c>
      <c r="D65" s="11">
        <f>IF(D60&gt;0,D64+0.25,0)</f>
        <v>13.25</v>
      </c>
      <c r="E65" s="49">
        <f t="shared" ref="E65:M65" si="30">($D$65*(E52/100)*$F$14)+($F$14*$F$24)+$F$15-SUMPRODUCT($L$11:$L$25,$M$11:$M$25)-((E52/100)*$F$14*($F$19+$F$20))</f>
        <v>170.23</v>
      </c>
      <c r="F65" s="48">
        <f t="shared" si="30"/>
        <v>179.26749999999998</v>
      </c>
      <c r="G65" s="48">
        <f t="shared" si="30"/>
        <v>188.30499999999998</v>
      </c>
      <c r="H65" s="48">
        <f t="shared" si="30"/>
        <v>197.34249999999997</v>
      </c>
      <c r="I65" s="48">
        <f t="shared" si="30"/>
        <v>206.38</v>
      </c>
      <c r="J65" s="48">
        <f t="shared" si="30"/>
        <v>215.41749999999999</v>
      </c>
      <c r="K65" s="48">
        <f t="shared" si="30"/>
        <v>224.45499999999998</v>
      </c>
      <c r="L65" s="48">
        <f t="shared" si="30"/>
        <v>233.49249999999998</v>
      </c>
      <c r="M65" s="53">
        <f t="shared" si="30"/>
        <v>242.52999999999997</v>
      </c>
      <c r="N65" s="5"/>
      <c r="O65" s="19"/>
      <c r="Q65" s="25"/>
    </row>
    <row r="66" spans="1:17" x14ac:dyDescent="0.3">
      <c r="A66" s="23"/>
      <c r="C66" s="42">
        <f t="shared" si="17"/>
        <v>21.87</v>
      </c>
      <c r="D66" s="11">
        <f>IF(D60&gt;0,D65+0.25,0)</f>
        <v>13.5</v>
      </c>
      <c r="E66" s="49">
        <f t="shared" ref="E66:M66" si="31">($D$66*(E52/100)*$F$14)+($F$14*$F$24)+$F$15-SUMPRODUCT($L$11:$L$25,$M$11:$M$25)-((E52/100)*$F$14*($F$19+$F$20))</f>
        <v>174.73</v>
      </c>
      <c r="F66" s="48">
        <f t="shared" si="31"/>
        <v>183.95499999999998</v>
      </c>
      <c r="G66" s="48">
        <f t="shared" si="31"/>
        <v>193.17999999999998</v>
      </c>
      <c r="H66" s="48">
        <f t="shared" si="31"/>
        <v>202.40499999999997</v>
      </c>
      <c r="I66" s="48">
        <f t="shared" si="31"/>
        <v>211.63</v>
      </c>
      <c r="J66" s="48">
        <f t="shared" si="31"/>
        <v>220.85499999999999</v>
      </c>
      <c r="K66" s="48">
        <f t="shared" si="31"/>
        <v>230.07999999999998</v>
      </c>
      <c r="L66" s="48">
        <f t="shared" si="31"/>
        <v>239.30499999999998</v>
      </c>
      <c r="M66" s="53">
        <f t="shared" si="31"/>
        <v>248.52999999999997</v>
      </c>
      <c r="N66" s="5"/>
      <c r="O66" s="19"/>
      <c r="Q66" s="25"/>
    </row>
    <row r="67" spans="1:17" ht="19.5" thickBot="1" x14ac:dyDescent="0.35">
      <c r="A67" s="23"/>
      <c r="C67" s="42">
        <f t="shared" si="17"/>
        <v>22.275000000000002</v>
      </c>
      <c r="D67" s="11">
        <f>IF(D60&gt;0,D66+0.25,0)</f>
        <v>13.75</v>
      </c>
      <c r="E67" s="50">
        <f t="shared" ref="E67:M67" si="32">($D$67*(E52/100)*$F$14)+($F$14*$F$24)+$F$15-SUMPRODUCT($L$11:$L$25,$M$11:$M$25)-((E52/100)*$F$14*($F$19+$F$20))</f>
        <v>179.23</v>
      </c>
      <c r="F67" s="54">
        <f t="shared" si="32"/>
        <v>188.64249999999998</v>
      </c>
      <c r="G67" s="54">
        <f t="shared" si="32"/>
        <v>198.05499999999998</v>
      </c>
      <c r="H67" s="54">
        <f t="shared" si="32"/>
        <v>207.46749999999997</v>
      </c>
      <c r="I67" s="54">
        <f t="shared" si="32"/>
        <v>216.88</v>
      </c>
      <c r="J67" s="54">
        <f t="shared" si="32"/>
        <v>226.29249999999999</v>
      </c>
      <c r="K67" s="54">
        <f t="shared" si="32"/>
        <v>235.70499999999998</v>
      </c>
      <c r="L67" s="54">
        <f t="shared" si="32"/>
        <v>245.11749999999998</v>
      </c>
      <c r="M67" s="55">
        <f t="shared" si="32"/>
        <v>254.52999999999997</v>
      </c>
      <c r="N67" s="5"/>
      <c r="O67" s="19"/>
      <c r="Q67" s="25"/>
    </row>
    <row r="68" spans="1:17" ht="19.5" thickBot="1" x14ac:dyDescent="0.35">
      <c r="A68" s="23"/>
      <c r="C68" s="20"/>
      <c r="D68" s="21"/>
      <c r="E68" s="27"/>
      <c r="F68" s="21"/>
      <c r="G68" s="21"/>
      <c r="H68" s="21"/>
      <c r="I68" s="21"/>
      <c r="J68" s="21"/>
      <c r="K68" s="21"/>
      <c r="L68" s="21"/>
      <c r="M68" s="21"/>
      <c r="N68" s="21"/>
      <c r="O68" s="22"/>
      <c r="Q68" s="25"/>
    </row>
    <row r="69" spans="1:17" x14ac:dyDescent="0.3">
      <c r="A69" s="23"/>
      <c r="Q69" s="25"/>
    </row>
    <row r="70" spans="1:17" x14ac:dyDescent="0.3">
      <c r="A70" s="23"/>
      <c r="C70" s="41" t="s">
        <v>80</v>
      </c>
      <c r="Q70" s="25"/>
    </row>
    <row r="71" spans="1:17" x14ac:dyDescent="0.3">
      <c r="A71" s="23"/>
      <c r="C71" s="41" t="s">
        <v>29</v>
      </c>
      <c r="Q71" s="25"/>
    </row>
    <row r="72" spans="1:17" x14ac:dyDescent="0.3">
      <c r="A72" s="23"/>
      <c r="Q72" s="25"/>
    </row>
    <row r="73" spans="1:17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5"/>
      <c r="P73" s="25"/>
      <c r="Q73" s="25"/>
    </row>
  </sheetData>
  <conditionalFormatting sqref="E32">
    <cfRule type="cellIs" dxfId="1568" priority="3134" operator="greaterThan">
      <formula>0</formula>
    </cfRule>
    <cfRule type="colorScale" priority="3135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2:M46 E53:M67">
    <cfRule type="cellIs" dxfId="1567" priority="3132" operator="greaterThan">
      <formula>0</formula>
    </cfRule>
    <cfRule type="cellIs" dxfId="1566" priority="3133" operator="greaterThan">
      <formula>0</formula>
    </cfRule>
  </conditionalFormatting>
  <conditionalFormatting sqref="E32:M46 E53:M67">
    <cfRule type="cellIs" dxfId="1565" priority="3131" operator="greaterThan">
      <formula>0</formula>
    </cfRule>
  </conditionalFormatting>
  <conditionalFormatting sqref="F32">
    <cfRule type="cellIs" dxfId="1564" priority="3129" operator="greaterThan">
      <formula>0</formula>
    </cfRule>
    <cfRule type="colorScale" priority="3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563" priority="3127" operator="greaterThan">
      <formula>0</formula>
    </cfRule>
    <cfRule type="colorScale" priority="3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562" priority="3125" operator="greaterThan">
      <formula>0</formula>
    </cfRule>
    <cfRule type="colorScale" priority="3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561" priority="3123" operator="greaterThan">
      <formula>0</formula>
    </cfRule>
    <cfRule type="colorScale" priority="3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560" priority="3121" operator="greaterThan">
      <formula>0</formula>
    </cfRule>
    <cfRule type="colorScale" priority="3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559" priority="3119" operator="greaterThan">
      <formula>0</formula>
    </cfRule>
    <cfRule type="colorScale" priority="3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558" priority="3117" operator="greaterThan">
      <formula>0</formula>
    </cfRule>
    <cfRule type="colorScale" priority="3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557" priority="3115" operator="greaterThan">
      <formula>0</formula>
    </cfRule>
    <cfRule type="colorScale" priority="3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556" priority="3113" operator="greaterThan">
      <formula>0</formula>
    </cfRule>
    <cfRule type="colorScale" priority="3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1555" priority="3111" operator="greaterThan">
      <formula>0</formula>
    </cfRule>
    <cfRule type="colorScale" priority="3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554" priority="3109" operator="greaterThan">
      <formula>0</formula>
    </cfRule>
    <cfRule type="colorScale" priority="3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553" priority="3107" operator="greaterThan">
      <formula>0</formula>
    </cfRule>
    <cfRule type="colorScale" priority="3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552" priority="3105" operator="greaterThan">
      <formula>0</formula>
    </cfRule>
    <cfRule type="colorScale" priority="3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551" priority="3103" operator="greaterThan">
      <formula>0</formula>
    </cfRule>
    <cfRule type="colorScale" priority="3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550" priority="3101" operator="greaterThan">
      <formula>0</formula>
    </cfRule>
    <cfRule type="colorScale" priority="3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549" priority="3099" operator="greaterThan">
      <formula>0</formula>
    </cfRule>
    <cfRule type="colorScale" priority="3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548" priority="3097" operator="greaterThan">
      <formula>0</formula>
    </cfRule>
    <cfRule type="colorScale" priority="3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1547" priority="3095" operator="greaterThan">
      <formula>0</formula>
    </cfRule>
    <cfRule type="colorScale" priority="3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546" priority="3093" operator="greaterThan">
      <formula>0</formula>
    </cfRule>
    <cfRule type="colorScale" priority="3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545" priority="3091" operator="greaterThan">
      <formula>0</formula>
    </cfRule>
    <cfRule type="colorScale" priority="3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544" priority="3089" operator="greaterThan">
      <formula>0</formula>
    </cfRule>
    <cfRule type="colorScale" priority="3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543" priority="3087" operator="greaterThan">
      <formula>0</formula>
    </cfRule>
    <cfRule type="colorScale" priority="3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542" priority="3085" operator="greaterThan">
      <formula>0</formula>
    </cfRule>
    <cfRule type="colorScale" priority="3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541" priority="3083" operator="greaterThan">
      <formula>0</formula>
    </cfRule>
    <cfRule type="colorScale" priority="3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540" priority="3081" operator="greaterThan">
      <formula>0</formula>
    </cfRule>
    <cfRule type="colorScale" priority="3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539" priority="3079" operator="greaterThan">
      <formula>0</formula>
    </cfRule>
    <cfRule type="colorScale" priority="3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3">
    <cfRule type="cellIs" dxfId="1538" priority="3077" operator="greaterThan">
      <formula>0</formula>
    </cfRule>
    <cfRule type="colorScale" priority="3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4">
    <cfRule type="cellIs" dxfId="1537" priority="3075" operator="greaterThan">
      <formula>0</formula>
    </cfRule>
    <cfRule type="colorScale" priority="3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5">
    <cfRule type="cellIs" dxfId="1536" priority="3073" operator="greaterThan">
      <formula>0</formula>
    </cfRule>
    <cfRule type="colorScale" priority="3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6">
    <cfRule type="cellIs" dxfId="1535" priority="3071" operator="greaterThan">
      <formula>0</formula>
    </cfRule>
    <cfRule type="colorScale" priority="3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7">
    <cfRule type="cellIs" dxfId="1534" priority="3069" operator="greaterThan">
      <formula>0</formula>
    </cfRule>
    <cfRule type="colorScale" priority="3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8">
    <cfRule type="cellIs" dxfId="1533" priority="3067" operator="greaterThan">
      <formula>0</formula>
    </cfRule>
    <cfRule type="colorScale" priority="3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9">
    <cfRule type="cellIs" dxfId="1532" priority="3065" operator="greaterThan">
      <formula>0</formula>
    </cfRule>
    <cfRule type="colorScale" priority="3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0">
    <cfRule type="cellIs" dxfId="1531" priority="3063" operator="greaterThan">
      <formula>0</formula>
    </cfRule>
    <cfRule type="colorScale" priority="3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1">
    <cfRule type="cellIs" dxfId="1530" priority="3061" operator="greaterThan">
      <formula>0</formula>
    </cfRule>
    <cfRule type="colorScale" priority="3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2">
    <cfRule type="cellIs" dxfId="1529" priority="3059" operator="greaterThan">
      <formula>0</formula>
    </cfRule>
    <cfRule type="colorScale" priority="3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1528" priority="3057" operator="greaterThan">
      <formula>0</formula>
    </cfRule>
    <cfRule type="colorScale" priority="3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3">
    <cfRule type="cellIs" dxfId="1527" priority="3055" operator="greaterThan">
      <formula>0</formula>
    </cfRule>
    <cfRule type="colorScale" priority="3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1526" priority="3053" operator="greaterThan">
      <formula>0</formula>
    </cfRule>
    <cfRule type="colorScale" priority="3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5">
    <cfRule type="cellIs" dxfId="1525" priority="3051" operator="greaterThan">
      <formula>0</formula>
    </cfRule>
    <cfRule type="colorScale" priority="3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6">
    <cfRule type="cellIs" dxfId="1524" priority="3049" operator="greaterThan">
      <formula>0</formula>
    </cfRule>
    <cfRule type="colorScale" priority="3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1523" priority="3047" operator="greaterThan">
      <formula>0</formula>
    </cfRule>
    <cfRule type="colorScale" priority="3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1522" priority="3045" operator="greaterThan">
      <formula>0</formula>
    </cfRule>
    <cfRule type="colorScale" priority="3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1521" priority="3043" operator="greaterThan">
      <formula>0</formula>
    </cfRule>
    <cfRule type="colorScale" priority="3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1520" priority="3041" operator="greaterThan">
      <formula>0</formula>
    </cfRule>
    <cfRule type="colorScale" priority="3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1519" priority="3039" operator="greaterThan">
      <formula>0</formula>
    </cfRule>
    <cfRule type="colorScale" priority="3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1518" priority="3037" operator="greaterThan">
      <formula>0</formula>
    </cfRule>
    <cfRule type="colorScale" priority="3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1517" priority="3035" operator="greaterThan">
      <formula>0</formula>
    </cfRule>
    <cfRule type="colorScale" priority="3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1516" priority="3033" operator="greaterThan">
      <formula>0</formula>
    </cfRule>
    <cfRule type="colorScale" priority="3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1515" priority="3031" operator="greaterThan">
      <formula>0</formula>
    </cfRule>
    <cfRule type="colorScale" priority="3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1514" priority="3029" operator="greaterThan">
      <formula>0</formula>
    </cfRule>
    <cfRule type="colorScale" priority="3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1513" priority="3027" operator="greaterThan">
      <formula>0</formula>
    </cfRule>
    <cfRule type="colorScale" priority="3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512" priority="3025" operator="greaterThan">
      <formula>0</formula>
    </cfRule>
    <cfRule type="colorScale" priority="3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1511" priority="3023" operator="greaterThan">
      <formula>0</formula>
    </cfRule>
    <cfRule type="colorScale" priority="3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510" priority="3021" operator="greaterThan">
      <formula>0</formula>
    </cfRule>
    <cfRule type="colorScale" priority="3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1509" priority="3019" operator="greaterThan">
      <formula>0</formula>
    </cfRule>
    <cfRule type="colorScale" priority="3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1508" priority="3017" operator="greaterThan">
      <formula>0</formula>
    </cfRule>
    <cfRule type="colorScale" priority="3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507" priority="3015" operator="greaterThan">
      <formula>0</formula>
    </cfRule>
    <cfRule type="colorScale" priority="3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1506" priority="3013" operator="greaterThan">
      <formula>0</formula>
    </cfRule>
    <cfRule type="colorScale" priority="3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1505" priority="3011" operator="greaterThan">
      <formula>0</formula>
    </cfRule>
    <cfRule type="colorScale" priority="3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1504" priority="3009" operator="greaterThan">
      <formula>0</formula>
    </cfRule>
    <cfRule type="colorScale" priority="3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1503" priority="3007" operator="greaterThan">
      <formula>0</formula>
    </cfRule>
    <cfRule type="colorScale" priority="3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1502" priority="3005" operator="greaterThan">
      <formula>0</formula>
    </cfRule>
    <cfRule type="colorScale" priority="3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1501" priority="3003" operator="greaterThan">
      <formula>0</formula>
    </cfRule>
    <cfRule type="colorScale" priority="3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1500" priority="3001" operator="greaterThan">
      <formula>0</formula>
    </cfRule>
    <cfRule type="colorScale" priority="3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1499" priority="2999" operator="greaterThan">
      <formula>0</formula>
    </cfRule>
    <cfRule type="colorScale" priority="3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1498" priority="2997" operator="greaterThan">
      <formula>0</formula>
    </cfRule>
    <cfRule type="colorScale" priority="2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1497" priority="2995" operator="greaterThan">
      <formula>0</formula>
    </cfRule>
    <cfRule type="colorScale" priority="2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496" priority="2993" operator="greaterThan">
      <formula>0</formula>
    </cfRule>
    <cfRule type="colorScale" priority="2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1495" priority="2991" operator="greaterThan">
      <formula>0</formula>
    </cfRule>
    <cfRule type="colorScale" priority="2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494" priority="2989" operator="greaterThan">
      <formula>0</formula>
    </cfRule>
    <cfRule type="colorScale" priority="2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1493" priority="2987" operator="greaterThan">
      <formula>0</formula>
    </cfRule>
    <cfRule type="colorScale" priority="2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1492" priority="2985" operator="greaterThan">
      <formula>0</formula>
    </cfRule>
    <cfRule type="colorScale" priority="2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491" priority="2983" operator="greaterThan">
      <formula>0</formula>
    </cfRule>
    <cfRule type="colorScale" priority="2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1490" priority="2981" operator="greaterThan">
      <formula>0</formula>
    </cfRule>
    <cfRule type="colorScale" priority="2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1489" priority="2979" operator="greaterThan">
      <formula>0</formula>
    </cfRule>
    <cfRule type="colorScale" priority="2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1488" priority="2977" operator="greaterThan">
      <formula>0</formula>
    </cfRule>
    <cfRule type="colorScale" priority="2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1487" priority="2975" operator="greaterThan">
      <formula>0</formula>
    </cfRule>
    <cfRule type="colorScale" priority="2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1486" priority="2973" operator="greaterThan">
      <formula>0</formula>
    </cfRule>
    <cfRule type="colorScale" priority="2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1485" priority="2971" operator="greaterThan">
      <formula>0</formula>
    </cfRule>
    <cfRule type="colorScale" priority="2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1484" priority="2969" operator="greaterThan">
      <formula>0</formula>
    </cfRule>
    <cfRule type="colorScale" priority="2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1483" priority="2967" operator="greaterThan">
      <formula>0</formula>
    </cfRule>
    <cfRule type="colorScale" priority="2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1482" priority="2965" operator="greaterThan">
      <formula>0</formula>
    </cfRule>
    <cfRule type="colorScale" priority="2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1481" priority="2963" operator="greaterThan">
      <formula>0</formula>
    </cfRule>
    <cfRule type="colorScale" priority="2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480" priority="2961" operator="greaterThan">
      <formula>0</formula>
    </cfRule>
    <cfRule type="colorScale" priority="2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1479" priority="2959" operator="greaterThan">
      <formula>0</formula>
    </cfRule>
    <cfRule type="colorScale" priority="2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478" priority="2957" operator="greaterThan">
      <formula>0</formula>
    </cfRule>
    <cfRule type="colorScale" priority="2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1477" priority="2955" operator="greaterThan">
      <formula>0</formula>
    </cfRule>
    <cfRule type="colorScale" priority="2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1476" priority="2953" operator="greaterThan">
      <formula>0</formula>
    </cfRule>
    <cfRule type="colorScale" priority="2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475" priority="2951" operator="greaterThan">
      <formula>0</formula>
    </cfRule>
    <cfRule type="colorScale" priority="2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1474" priority="2949" operator="greaterThan">
      <formula>0</formula>
    </cfRule>
    <cfRule type="colorScale" priority="2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1473" priority="2947" operator="greaterThan">
      <formula>0</formula>
    </cfRule>
    <cfRule type="colorScale" priority="2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1472" priority="2945" operator="greaterThan">
      <formula>0</formula>
    </cfRule>
    <cfRule type="colorScale" priority="2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1471" priority="2943" operator="greaterThan">
      <formula>0</formula>
    </cfRule>
    <cfRule type="colorScale" priority="2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1470" priority="2941" operator="greaterThan">
      <formula>0</formula>
    </cfRule>
    <cfRule type="colorScale" priority="2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1469" priority="2939" operator="greaterThan">
      <formula>0</formula>
    </cfRule>
    <cfRule type="colorScale" priority="2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1468" priority="2937" operator="greaterThan">
      <formula>0</formula>
    </cfRule>
    <cfRule type="colorScale" priority="2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1467" priority="2935" operator="greaterThan">
      <formula>0</formula>
    </cfRule>
    <cfRule type="colorScale" priority="2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1466" priority="2933" operator="greaterThan">
      <formula>0</formula>
    </cfRule>
    <cfRule type="colorScale" priority="2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1465" priority="2931" operator="greaterThan">
      <formula>0</formula>
    </cfRule>
    <cfRule type="colorScale" priority="2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464" priority="2929" operator="greaterThan">
      <formula>0</formula>
    </cfRule>
    <cfRule type="colorScale" priority="2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1463" priority="2927" operator="greaterThan">
      <formula>0</formula>
    </cfRule>
    <cfRule type="colorScale" priority="2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462" priority="2925" operator="greaterThan">
      <formula>0</formula>
    </cfRule>
    <cfRule type="colorScale" priority="2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1461" priority="2923" operator="greaterThan">
      <formula>0</formula>
    </cfRule>
    <cfRule type="colorScale" priority="2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1460" priority="2921" operator="greaterThan">
      <formula>0</formula>
    </cfRule>
    <cfRule type="colorScale" priority="2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459" priority="2919" operator="greaterThan">
      <formula>0</formula>
    </cfRule>
    <cfRule type="colorScale" priority="2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1458" priority="2917" operator="greaterThan">
      <formula>0</formula>
    </cfRule>
    <cfRule type="colorScale" priority="2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1457" priority="2915" operator="greaterThan">
      <formula>0</formula>
    </cfRule>
    <cfRule type="colorScale" priority="2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1456" priority="2913" operator="greaterThan">
      <formula>0</formula>
    </cfRule>
    <cfRule type="colorScale" priority="2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1455" priority="2911" operator="greaterThan">
      <formula>0</formula>
    </cfRule>
    <cfRule type="colorScale" priority="2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1454" priority="2909" operator="greaterThan">
      <formula>0</formula>
    </cfRule>
    <cfRule type="colorScale" priority="2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1453" priority="2907" operator="greaterThan">
      <formula>0</formula>
    </cfRule>
    <cfRule type="colorScale" priority="2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1452" priority="2905" operator="greaterThan">
      <formula>0</formula>
    </cfRule>
    <cfRule type="colorScale" priority="2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1451" priority="2903" operator="greaterThan">
      <formula>0</formula>
    </cfRule>
    <cfRule type="colorScale" priority="2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1450" priority="2901" operator="greaterThan">
      <formula>0</formula>
    </cfRule>
    <cfRule type="colorScale" priority="2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1449" priority="2899" operator="greaterThan">
      <formula>0</formula>
    </cfRule>
    <cfRule type="colorScale" priority="2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448" priority="2897" operator="greaterThan">
      <formula>0</formula>
    </cfRule>
    <cfRule type="colorScale" priority="2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1447" priority="2895" operator="greaterThan">
      <formula>0</formula>
    </cfRule>
    <cfRule type="colorScale" priority="2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446" priority="2893" operator="greaterThan">
      <formula>0</formula>
    </cfRule>
    <cfRule type="colorScale" priority="2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1445" priority="2891" operator="greaterThan">
      <formula>0</formula>
    </cfRule>
    <cfRule type="colorScale" priority="2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1444" priority="2889" operator="greaterThan">
      <formula>0</formula>
    </cfRule>
    <cfRule type="colorScale" priority="2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443" priority="2887" operator="greaterThan">
      <formula>0</formula>
    </cfRule>
    <cfRule type="colorScale" priority="2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1442" priority="2885" operator="greaterThan">
      <formula>0</formula>
    </cfRule>
    <cfRule type="colorScale" priority="2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1441" priority="2883" operator="greaterThan">
      <formula>0</formula>
    </cfRule>
    <cfRule type="colorScale" priority="2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1440" priority="2881" operator="greaterThan">
      <formula>0</formula>
    </cfRule>
    <cfRule type="colorScale" priority="2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1439" priority="2879" operator="greaterThan">
      <formula>0</formula>
    </cfRule>
    <cfRule type="colorScale" priority="2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1438" priority="2877" operator="greaterThan">
      <formula>0</formula>
    </cfRule>
    <cfRule type="colorScale" priority="2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1437" priority="2875" operator="greaterThan">
      <formula>0</formula>
    </cfRule>
    <cfRule type="colorScale" priority="2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1436" priority="2873" operator="greaterThan">
      <formula>0</formula>
    </cfRule>
    <cfRule type="colorScale" priority="2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1435" priority="2871" operator="greaterThan">
      <formula>0</formula>
    </cfRule>
    <cfRule type="colorScale" priority="2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1434" priority="2869" operator="greaterThan">
      <formula>0</formula>
    </cfRule>
    <cfRule type="colorScale" priority="2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1433" priority="2867" operator="greaterThan">
      <formula>0</formula>
    </cfRule>
    <cfRule type="colorScale" priority="2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432" priority="2865" operator="greaterThan">
      <formula>0</formula>
    </cfRule>
    <cfRule type="colorScale" priority="2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1431" priority="2863" operator="greaterThan">
      <formula>0</formula>
    </cfRule>
    <cfRule type="colorScale" priority="2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430" priority="2861" operator="greaterThan">
      <formula>0</formula>
    </cfRule>
    <cfRule type="colorScale" priority="2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1429" priority="2859" operator="greaterThan">
      <formula>0</formula>
    </cfRule>
    <cfRule type="colorScale" priority="2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1428" priority="2857" operator="greaterThan">
      <formula>0</formula>
    </cfRule>
    <cfRule type="colorScale" priority="2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427" priority="2855" operator="greaterThan">
      <formula>0</formula>
    </cfRule>
    <cfRule type="colorScale" priority="2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1426" priority="2853" operator="greaterThan">
      <formula>0</formula>
    </cfRule>
    <cfRule type="colorScale" priority="2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1425" priority="2851" operator="greaterThan">
      <formula>0</formula>
    </cfRule>
    <cfRule type="colorScale" priority="2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1424" priority="2849" operator="greaterThan">
      <formula>0</formula>
    </cfRule>
    <cfRule type="colorScale" priority="2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1423" priority="2847" operator="greaterThan">
      <formula>0</formula>
    </cfRule>
    <cfRule type="colorScale" priority="2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1422" priority="2845" operator="greaterThan">
      <formula>0</formula>
    </cfRule>
    <cfRule type="colorScale" priority="2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1421" priority="2843" operator="greaterThan">
      <formula>0</formula>
    </cfRule>
    <cfRule type="colorScale" priority="2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1420" priority="2841" operator="greaterThan">
      <formula>0</formula>
    </cfRule>
    <cfRule type="colorScale" priority="2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1419" priority="2839" operator="greaterThan">
      <formula>0</formula>
    </cfRule>
    <cfRule type="colorScale" priority="2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1418" priority="2837" operator="greaterThan">
      <formula>0</formula>
    </cfRule>
    <cfRule type="colorScale" priority="2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1417" priority="2835" operator="greaterThan">
      <formula>0</formula>
    </cfRule>
    <cfRule type="colorScale" priority="2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416" priority="2833" operator="greaterThan">
      <formula>0</formula>
    </cfRule>
    <cfRule type="colorScale" priority="2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1415" priority="2831" operator="greaterThan">
      <formula>0</formula>
    </cfRule>
    <cfRule type="colorScale" priority="2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414" priority="2829" operator="greaterThan">
      <formula>0</formula>
    </cfRule>
    <cfRule type="colorScale" priority="2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1413" priority="2827" operator="greaterThan">
      <formula>0</formula>
    </cfRule>
    <cfRule type="colorScale" priority="2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1412" priority="2825" operator="greaterThan">
      <formula>0</formula>
    </cfRule>
    <cfRule type="colorScale" priority="2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411" priority="2823" operator="greaterThan">
      <formula>0</formula>
    </cfRule>
    <cfRule type="colorScale" priority="2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410" priority="2821" operator="greaterThan">
      <formula>0</formula>
    </cfRule>
    <cfRule type="colorScale" priority="2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409" priority="2819" operator="greaterThan">
      <formula>0</formula>
    </cfRule>
    <cfRule type="colorScale" priority="2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408" priority="2817" operator="greaterThan">
      <formula>0</formula>
    </cfRule>
    <cfRule type="colorScale" priority="2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407" priority="2815" operator="greaterThan">
      <formula>0</formula>
    </cfRule>
    <cfRule type="colorScale" priority="2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406" priority="2813" operator="greaterThan">
      <formula>0</formula>
    </cfRule>
    <cfRule type="colorScale" priority="2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405" priority="2811" operator="greaterThan">
      <formula>0</formula>
    </cfRule>
    <cfRule type="colorScale" priority="2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404" priority="2809" operator="greaterThan">
      <formula>0</formula>
    </cfRule>
    <cfRule type="colorScale" priority="2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403" priority="2807" operator="greaterThan">
      <formula>0</formula>
    </cfRule>
    <cfRule type="colorScale" priority="2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402" priority="2805" operator="greaterThan">
      <formula>0</formula>
    </cfRule>
    <cfRule type="colorScale" priority="2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401" priority="2803" operator="greaterThan">
      <formula>0</formula>
    </cfRule>
    <cfRule type="colorScale" priority="2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400" priority="2801" operator="greaterThan">
      <formula>0</formula>
    </cfRule>
    <cfRule type="colorScale" priority="2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399" priority="2799" operator="greaterThan">
      <formula>0</formula>
    </cfRule>
    <cfRule type="colorScale" priority="2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398" priority="2797" operator="greaterThan">
      <formula>0</formula>
    </cfRule>
    <cfRule type="colorScale" priority="2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397" priority="2795" operator="greaterThan">
      <formula>0</formula>
    </cfRule>
    <cfRule type="colorScale" priority="2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396" priority="2793" operator="greaterThan">
      <formula>0</formula>
    </cfRule>
    <cfRule type="colorScale" priority="2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395" priority="2791" operator="greaterThan">
      <formula>0</formula>
    </cfRule>
    <cfRule type="colorScale" priority="2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394" priority="2789" operator="greaterThan">
      <formula>0</formula>
    </cfRule>
    <cfRule type="colorScale" priority="2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393" priority="2787" operator="greaterThan">
      <formula>0</formula>
    </cfRule>
    <cfRule type="colorScale" priority="2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392" priority="2785" operator="greaterThan">
      <formula>0</formula>
    </cfRule>
    <cfRule type="colorScale" priority="2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391" priority="2783" operator="greaterThan">
      <formula>0</formula>
    </cfRule>
    <cfRule type="colorScale" priority="2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390" priority="2781" operator="greaterThan">
      <formula>0</formula>
    </cfRule>
    <cfRule type="colorScale" priority="2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389" priority="2779" operator="greaterThan">
      <formula>0</formula>
    </cfRule>
    <cfRule type="colorScale" priority="2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388" priority="2777" operator="greaterThan">
      <formula>0</formula>
    </cfRule>
    <cfRule type="colorScale" priority="2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387" priority="2775" operator="greaterThan">
      <formula>0</formula>
    </cfRule>
    <cfRule type="colorScale" priority="2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386" priority="2773" operator="greaterThan">
      <formula>0</formula>
    </cfRule>
    <cfRule type="colorScale" priority="2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385" priority="2771" operator="greaterThan">
      <formula>0</formula>
    </cfRule>
    <cfRule type="colorScale" priority="2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384" priority="2769" operator="greaterThan">
      <formula>0</formula>
    </cfRule>
    <cfRule type="colorScale" priority="2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383" priority="2767" operator="greaterThan">
      <formula>0</formula>
    </cfRule>
    <cfRule type="colorScale" priority="2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382" priority="2765" operator="greaterThan">
      <formula>0</formula>
    </cfRule>
    <cfRule type="colorScale" priority="2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381" priority="2763" operator="greaterThan">
      <formula>0</formula>
    </cfRule>
    <cfRule type="colorScale" priority="2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380" priority="2761" operator="greaterThan">
      <formula>0</formula>
    </cfRule>
    <cfRule type="colorScale" priority="2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3">
    <cfRule type="cellIs" dxfId="1379" priority="2759" operator="greaterThan">
      <formula>0</formula>
    </cfRule>
    <cfRule type="colorScale" priority="2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378" priority="2757" operator="greaterThan">
      <formula>0</formula>
    </cfRule>
    <cfRule type="colorScale" priority="2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377" priority="2755" operator="greaterThan">
      <formula>0</formula>
    </cfRule>
    <cfRule type="colorScale" priority="2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376" priority="2753" operator="greaterThan">
      <formula>0</formula>
    </cfRule>
    <cfRule type="colorScale" priority="2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375" priority="2751" operator="greaterThan">
      <formula>0</formula>
    </cfRule>
    <cfRule type="colorScale" priority="2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374" priority="2749" operator="greaterThan">
      <formula>0</formula>
    </cfRule>
    <cfRule type="colorScale" priority="2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373" priority="2747" operator="greaterThan">
      <formula>0</formula>
    </cfRule>
    <cfRule type="colorScale" priority="2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1372" priority="2745" operator="greaterThan">
      <formula>0</formula>
    </cfRule>
    <cfRule type="colorScale" priority="2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371" priority="2743" operator="greaterThan">
      <formula>0</formula>
    </cfRule>
    <cfRule type="colorScale" priority="2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370" priority="2741" operator="greaterThan">
      <formula>0</formula>
    </cfRule>
    <cfRule type="colorScale" priority="2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369" priority="2739" operator="greaterThan">
      <formula>0</formula>
    </cfRule>
    <cfRule type="colorScale" priority="2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368" priority="2737" operator="greaterThan">
      <formula>0</formula>
    </cfRule>
    <cfRule type="colorScale" priority="2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367" priority="2735" operator="greaterThan">
      <formula>0</formula>
    </cfRule>
    <cfRule type="colorScale" priority="2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366" priority="2733" operator="greaterThan">
      <formula>0</formula>
    </cfRule>
    <cfRule type="colorScale" priority="2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365" priority="2731" operator="greaterThan">
      <formula>0</formula>
    </cfRule>
    <cfRule type="colorScale" priority="2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364" priority="2729" operator="greaterThan">
      <formula>0</formula>
    </cfRule>
    <cfRule type="colorScale" priority="2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1363" priority="2727" operator="greaterThan">
      <formula>0</formula>
    </cfRule>
    <cfRule type="colorScale" priority="2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362" priority="2725" operator="greaterThan">
      <formula>0</formula>
    </cfRule>
    <cfRule type="colorScale" priority="2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361" priority="2723" operator="greaterThan">
      <formula>0</formula>
    </cfRule>
    <cfRule type="colorScale" priority="2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360" priority="2721" operator="greaterThan">
      <formula>0</formula>
    </cfRule>
    <cfRule type="colorScale" priority="2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359" priority="2719" operator="greaterThan">
      <formula>0</formula>
    </cfRule>
    <cfRule type="colorScale" priority="2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358" priority="2717" operator="greaterThan">
      <formula>0</formula>
    </cfRule>
    <cfRule type="colorScale" priority="2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357" priority="2715" operator="greaterThan">
      <formula>0</formula>
    </cfRule>
    <cfRule type="colorScale" priority="2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356" priority="2713" operator="greaterThan">
      <formula>0</formula>
    </cfRule>
    <cfRule type="colorScale" priority="2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1355" priority="2711" operator="greaterThan">
      <formula>0</formula>
    </cfRule>
    <cfRule type="colorScale" priority="2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354" priority="2709" operator="greaterThan">
      <formula>0</formula>
    </cfRule>
    <cfRule type="colorScale" priority="2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353" priority="2707" operator="greaterThan">
      <formula>0</formula>
    </cfRule>
    <cfRule type="colorScale" priority="2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1352" priority="2705" operator="greaterThan">
      <formula>0</formula>
    </cfRule>
    <cfRule type="colorScale" priority="2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1351" priority="2703" operator="greaterThan">
      <formula>0</formula>
    </cfRule>
    <cfRule type="colorScale" priority="2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1350" priority="2701" operator="greaterThan">
      <formula>0</formula>
    </cfRule>
    <cfRule type="colorScale" priority="2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1349" priority="2699" operator="greaterThan">
      <formula>0</formula>
    </cfRule>
    <cfRule type="colorScale" priority="2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1348" priority="2697" operator="greaterThan">
      <formula>0</formula>
    </cfRule>
    <cfRule type="colorScale" priority="2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1347" priority="2695" operator="greaterThan">
      <formula>0</formula>
    </cfRule>
    <cfRule type="colorScale" priority="2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1346" priority="2693" operator="greaterThan">
      <formula>0</formula>
    </cfRule>
    <cfRule type="colorScale" priority="2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1345" priority="2691" operator="greaterThan">
      <formula>0</formula>
    </cfRule>
    <cfRule type="colorScale" priority="2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1344" priority="2689" operator="greaterThan">
      <formula>0</formula>
    </cfRule>
    <cfRule type="colorScale" priority="2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1343" priority="2687" operator="greaterThan">
      <formula>0</formula>
    </cfRule>
    <cfRule type="colorScale" priority="2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1342" priority="2685" operator="greaterThan">
      <formula>0</formula>
    </cfRule>
    <cfRule type="colorScale" priority="2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1341" priority="2683" operator="greaterThan">
      <formula>0</formula>
    </cfRule>
    <cfRule type="colorScale" priority="2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1340" priority="2681" operator="greaterThan">
      <formula>0</formula>
    </cfRule>
    <cfRule type="colorScale" priority="2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1339" priority="2679" operator="greaterThan">
      <formula>0</formula>
    </cfRule>
    <cfRule type="colorScale" priority="2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1338" priority="2677" operator="greaterThan">
      <formula>0</formula>
    </cfRule>
    <cfRule type="colorScale" priority="2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337" priority="2675" operator="greaterThan">
      <formula>0</formula>
    </cfRule>
    <cfRule type="colorScale" priority="2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1336" priority="2673" operator="greaterThan">
      <formula>0</formula>
    </cfRule>
    <cfRule type="colorScale" priority="2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1335" priority="2671" operator="greaterThan">
      <formula>0</formula>
    </cfRule>
    <cfRule type="colorScale" priority="2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1334" priority="2669" operator="greaterThan">
      <formula>0</formula>
    </cfRule>
    <cfRule type="colorScale" priority="2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1333" priority="2667" operator="greaterThan">
      <formula>0</formula>
    </cfRule>
    <cfRule type="colorScale" priority="2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1332" priority="2665" operator="greaterThan">
      <formula>0</formula>
    </cfRule>
    <cfRule type="colorScale" priority="2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1331" priority="2663" operator="greaterThan">
      <formula>0</formula>
    </cfRule>
    <cfRule type="colorScale" priority="2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1330" priority="2661" operator="greaterThan">
      <formula>0</formula>
    </cfRule>
    <cfRule type="colorScale" priority="2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1329" priority="2659" operator="greaterThan">
      <formula>0</formula>
    </cfRule>
    <cfRule type="colorScale" priority="2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1328" priority="2657" operator="greaterThan">
      <formula>0</formula>
    </cfRule>
    <cfRule type="colorScale" priority="2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1327" priority="2655" operator="greaterThan">
      <formula>0</formula>
    </cfRule>
    <cfRule type="colorScale" priority="2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326" priority="2653" operator="greaterThan">
      <formula>0</formula>
    </cfRule>
    <cfRule type="colorScale" priority="2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1325" priority="2651" operator="greaterThan">
      <formula>0</formula>
    </cfRule>
    <cfRule type="colorScale" priority="2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324" priority="2649" operator="greaterThan">
      <formula>0</formula>
    </cfRule>
    <cfRule type="colorScale" priority="2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1323" priority="2647" operator="greaterThan">
      <formula>0</formula>
    </cfRule>
    <cfRule type="colorScale" priority="2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1322" priority="2645" operator="greaterThan">
      <formula>0</formula>
    </cfRule>
    <cfRule type="colorScale" priority="2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321" priority="2643" operator="greaterThan">
      <formula>0</formula>
    </cfRule>
    <cfRule type="colorScale" priority="2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1320" priority="2641" operator="greaterThan">
      <formula>0</formula>
    </cfRule>
    <cfRule type="colorScale" priority="2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1319" priority="2639" operator="greaterThan">
      <formula>0</formula>
    </cfRule>
    <cfRule type="colorScale" priority="2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1318" priority="2637" operator="greaterThan">
      <formula>0</formula>
    </cfRule>
    <cfRule type="colorScale" priority="2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1317" priority="2635" operator="greaterThan">
      <formula>0</formula>
    </cfRule>
    <cfRule type="colorScale" priority="2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1316" priority="2633" operator="greaterThan">
      <formula>0</formula>
    </cfRule>
    <cfRule type="colorScale" priority="2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1315" priority="2631" operator="greaterThan">
      <formula>0</formula>
    </cfRule>
    <cfRule type="colorScale" priority="2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1314" priority="2629" operator="greaterThan">
      <formula>0</formula>
    </cfRule>
    <cfRule type="colorScale" priority="2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1313" priority="2627" operator="greaterThan">
      <formula>0</formula>
    </cfRule>
    <cfRule type="colorScale" priority="2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1312" priority="2625" operator="greaterThan">
      <formula>0</formula>
    </cfRule>
    <cfRule type="colorScale" priority="2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1311" priority="2623" operator="greaterThan">
      <formula>0</formula>
    </cfRule>
    <cfRule type="colorScale" priority="2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310" priority="2621" operator="greaterThan">
      <formula>0</formula>
    </cfRule>
    <cfRule type="colorScale" priority="2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1309" priority="2619" operator="greaterThan">
      <formula>0</formula>
    </cfRule>
    <cfRule type="colorScale" priority="2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308" priority="2617" operator="greaterThan">
      <formula>0</formula>
    </cfRule>
    <cfRule type="colorScale" priority="2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1307" priority="2615" operator="greaterThan">
      <formula>0</formula>
    </cfRule>
    <cfRule type="colorScale" priority="2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1306" priority="2613" operator="greaterThan">
      <formula>0</formula>
    </cfRule>
    <cfRule type="colorScale" priority="2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305" priority="2611" operator="greaterThan">
      <formula>0</formula>
    </cfRule>
    <cfRule type="colorScale" priority="2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1304" priority="2609" operator="greaterThan">
      <formula>0</formula>
    </cfRule>
    <cfRule type="colorScale" priority="2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1303" priority="2607" operator="greaterThan">
      <formula>0</formula>
    </cfRule>
    <cfRule type="colorScale" priority="2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1302" priority="2605" operator="greaterThan">
      <formula>0</formula>
    </cfRule>
    <cfRule type="colorScale" priority="2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1301" priority="2603" operator="greaterThan">
      <formula>0</formula>
    </cfRule>
    <cfRule type="colorScale" priority="2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1300" priority="2601" operator="greaterThan">
      <formula>0</formula>
    </cfRule>
    <cfRule type="colorScale" priority="2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1299" priority="2599" operator="greaterThan">
      <formula>0</formula>
    </cfRule>
    <cfRule type="colorScale" priority="2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1298" priority="2597" operator="greaterThan">
      <formula>0</formula>
    </cfRule>
    <cfRule type="colorScale" priority="2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1297" priority="2595" operator="greaterThan">
      <formula>0</formula>
    </cfRule>
    <cfRule type="colorScale" priority="2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1296" priority="2593" operator="greaterThan">
      <formula>0</formula>
    </cfRule>
    <cfRule type="colorScale" priority="2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1295" priority="2591" operator="greaterThan">
      <formula>0</formula>
    </cfRule>
    <cfRule type="colorScale" priority="2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294" priority="2589" operator="greaterThan">
      <formula>0</formula>
    </cfRule>
    <cfRule type="colorScale" priority="2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1293" priority="2587" operator="greaterThan">
      <formula>0</formula>
    </cfRule>
    <cfRule type="colorScale" priority="2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292" priority="2585" operator="greaterThan">
      <formula>0</formula>
    </cfRule>
    <cfRule type="colorScale" priority="2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1291" priority="2583" operator="greaterThan">
      <formula>0</formula>
    </cfRule>
    <cfRule type="colorScale" priority="2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1290" priority="2581" operator="greaterThan">
      <formula>0</formula>
    </cfRule>
    <cfRule type="colorScale" priority="2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289" priority="2579" operator="greaterThan">
      <formula>0</formula>
    </cfRule>
    <cfRule type="colorScale" priority="2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1288" priority="2577" operator="greaterThan">
      <formula>0</formula>
    </cfRule>
    <cfRule type="colorScale" priority="2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1287" priority="2575" operator="greaterThan">
      <formula>0</formula>
    </cfRule>
    <cfRule type="colorScale" priority="2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1286" priority="2573" operator="greaterThan">
      <formula>0</formula>
    </cfRule>
    <cfRule type="colorScale" priority="2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1285" priority="2571" operator="greaterThan">
      <formula>0</formula>
    </cfRule>
    <cfRule type="colorScale" priority="2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1284" priority="2569" operator="greaterThan">
      <formula>0</formula>
    </cfRule>
    <cfRule type="colorScale" priority="2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1283" priority="2567" operator="greaterThan">
      <formula>0</formula>
    </cfRule>
    <cfRule type="colorScale" priority="2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1282" priority="2565" operator="greaterThan">
      <formula>0</formula>
    </cfRule>
    <cfRule type="colorScale" priority="2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1281" priority="2563" operator="greaterThan">
      <formula>0</formula>
    </cfRule>
    <cfRule type="colorScale" priority="2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1280" priority="2561" operator="greaterThan">
      <formula>0</formula>
    </cfRule>
    <cfRule type="colorScale" priority="2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1279" priority="2559" operator="greaterThan">
      <formula>0</formula>
    </cfRule>
    <cfRule type="colorScale" priority="2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278" priority="2557" operator="greaterThan">
      <formula>0</formula>
    </cfRule>
    <cfRule type="colorScale" priority="2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1277" priority="2555" operator="greaterThan">
      <formula>0</formula>
    </cfRule>
    <cfRule type="colorScale" priority="2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276" priority="2553" operator="greaterThan">
      <formula>0</formula>
    </cfRule>
    <cfRule type="colorScale" priority="2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1275" priority="2551" operator="greaterThan">
      <formula>0</formula>
    </cfRule>
    <cfRule type="colorScale" priority="2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1274" priority="2549" operator="greaterThan">
      <formula>0</formula>
    </cfRule>
    <cfRule type="colorScale" priority="2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273" priority="2547" operator="greaterThan">
      <formula>0</formula>
    </cfRule>
    <cfRule type="colorScale" priority="2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1272" priority="2545" operator="greaterThan">
      <formula>0</formula>
    </cfRule>
    <cfRule type="colorScale" priority="2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1271" priority="2543" operator="greaterThan">
      <formula>0</formula>
    </cfRule>
    <cfRule type="colorScale" priority="2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1270" priority="2541" operator="greaterThan">
      <formula>0</formula>
    </cfRule>
    <cfRule type="colorScale" priority="2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1269" priority="2539" operator="greaterThan">
      <formula>0</formula>
    </cfRule>
    <cfRule type="colorScale" priority="2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1268" priority="2537" operator="greaterThan">
      <formula>0</formula>
    </cfRule>
    <cfRule type="colorScale" priority="2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1267" priority="2535" operator="greaterThan">
      <formula>0</formula>
    </cfRule>
    <cfRule type="colorScale" priority="2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1266" priority="2533" operator="greaterThan">
      <formula>0</formula>
    </cfRule>
    <cfRule type="colorScale" priority="2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1265" priority="2531" operator="greaterThan">
      <formula>0</formula>
    </cfRule>
    <cfRule type="colorScale" priority="2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1264" priority="2529" operator="greaterThan">
      <formula>0</formula>
    </cfRule>
    <cfRule type="colorScale" priority="2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1263" priority="2527" operator="greaterThan">
      <formula>0</formula>
    </cfRule>
    <cfRule type="colorScale" priority="2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262" priority="2525" operator="greaterThan">
      <formula>0</formula>
    </cfRule>
    <cfRule type="colorScale" priority="2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1261" priority="2523" operator="greaterThan">
      <formula>0</formula>
    </cfRule>
    <cfRule type="colorScale" priority="2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260" priority="2521" operator="greaterThan">
      <formula>0</formula>
    </cfRule>
    <cfRule type="colorScale" priority="2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1259" priority="2519" operator="greaterThan">
      <formula>0</formula>
    </cfRule>
    <cfRule type="colorScale" priority="2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1258" priority="2517" operator="greaterThan">
      <formula>0</formula>
    </cfRule>
    <cfRule type="colorScale" priority="2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257" priority="2515" operator="greaterThan">
      <formula>0</formula>
    </cfRule>
    <cfRule type="colorScale" priority="2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1256" priority="2513" operator="greaterThan">
      <formula>0</formula>
    </cfRule>
    <cfRule type="colorScale" priority="2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1255" priority="2511" operator="greaterThan">
      <formula>0</formula>
    </cfRule>
    <cfRule type="colorScale" priority="2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1254" priority="2509" operator="greaterThan">
      <formula>0</formula>
    </cfRule>
    <cfRule type="colorScale" priority="2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1253" priority="2507" operator="greaterThan">
      <formula>0</formula>
    </cfRule>
    <cfRule type="colorScale" priority="2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1252" priority="2505" operator="greaterThan">
      <formula>0</formula>
    </cfRule>
    <cfRule type="colorScale" priority="2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1251" priority="2503" operator="greaterThan">
      <formula>0</formula>
    </cfRule>
    <cfRule type="colorScale" priority="2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1250" priority="2501" operator="greaterThan">
      <formula>0</formula>
    </cfRule>
    <cfRule type="colorScale" priority="2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1249" priority="2499" operator="greaterThan">
      <formula>0</formula>
    </cfRule>
    <cfRule type="colorScale" priority="2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1248" priority="2497" operator="greaterThan">
      <formula>0</formula>
    </cfRule>
    <cfRule type="colorScale" priority="2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1247" priority="2495" operator="greaterThan">
      <formula>0</formula>
    </cfRule>
    <cfRule type="colorScale" priority="2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1246" priority="2493" operator="greaterThan">
      <formula>0</formula>
    </cfRule>
    <cfRule type="colorScale" priority="2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1245" priority="2491" operator="greaterThan">
      <formula>0</formula>
    </cfRule>
    <cfRule type="colorScale" priority="2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1244" priority="2489" operator="greaterThan">
      <formula>0</formula>
    </cfRule>
    <cfRule type="colorScale" priority="2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1243" priority="2487" operator="greaterThan">
      <formula>0</formula>
    </cfRule>
    <cfRule type="colorScale" priority="2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1242" priority="2485" operator="greaterThan">
      <formula>0</formula>
    </cfRule>
    <cfRule type="colorScale" priority="2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1241" priority="2483" operator="greaterThan">
      <formula>0</formula>
    </cfRule>
    <cfRule type="colorScale" priority="2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1240" priority="2481" operator="greaterThan">
      <formula>0</formula>
    </cfRule>
    <cfRule type="colorScale" priority="2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1239" priority="2479" operator="greaterThan">
      <formula>0</formula>
    </cfRule>
    <cfRule type="colorScale" priority="2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1238" priority="2477" operator="greaterThan">
      <formula>0</formula>
    </cfRule>
    <cfRule type="colorScale" priority="2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1237" priority="2475" operator="greaterThan">
      <formula>0</formula>
    </cfRule>
    <cfRule type="colorScale" priority="2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1236" priority="2473" operator="greaterThan">
      <formula>0</formula>
    </cfRule>
    <cfRule type="colorScale" priority="2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1235" priority="2471" operator="greaterThan">
      <formula>0</formula>
    </cfRule>
    <cfRule type="colorScale" priority="2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1234" priority="2469" operator="greaterThan">
      <formula>0</formula>
    </cfRule>
    <cfRule type="colorScale" priority="2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1233" priority="2467" operator="greaterThan">
      <formula>0</formula>
    </cfRule>
    <cfRule type="colorScale" priority="2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1232" priority="2465" operator="greaterThan">
      <formula>0</formula>
    </cfRule>
    <cfRule type="colorScale" priority="2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1231" priority="2463" operator="greaterThan">
      <formula>0</formula>
    </cfRule>
    <cfRule type="colorScale" priority="2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1230" priority="2461" operator="greaterThan">
      <formula>0</formula>
    </cfRule>
    <cfRule type="colorScale" priority="2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1229" priority="2459" operator="greaterThan">
      <formula>0</formula>
    </cfRule>
    <cfRule type="colorScale" priority="2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1228" priority="2457" operator="greaterThan">
      <formula>0</formula>
    </cfRule>
    <cfRule type="colorScale" priority="2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1227" priority="2455" operator="greaterThan">
      <formula>0</formula>
    </cfRule>
    <cfRule type="colorScale" priority="2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1226" priority="2453" operator="greaterThan">
      <formula>0</formula>
    </cfRule>
    <cfRule type="colorScale" priority="2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225" priority="2451" operator="greaterThan">
      <formula>0</formula>
    </cfRule>
    <cfRule type="colorScale" priority="2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224" priority="2449" operator="greaterThan">
      <formula>0</formula>
    </cfRule>
    <cfRule type="colorScale" priority="2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223" priority="2447" operator="greaterThan">
      <formula>0</formula>
    </cfRule>
    <cfRule type="colorScale" priority="2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222" priority="2445" operator="greaterThan">
      <formula>0</formula>
    </cfRule>
    <cfRule type="colorScale" priority="2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221" priority="2443" operator="greaterThan">
      <formula>0</formula>
    </cfRule>
    <cfRule type="colorScale" priority="2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1220" priority="2441" operator="greaterThan">
      <formula>0</formula>
    </cfRule>
    <cfRule type="colorScale" priority="2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1219" priority="2439" operator="greaterThan">
      <formula>0</formula>
    </cfRule>
    <cfRule type="colorScale" priority="2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1218" priority="2437" operator="greaterThan">
      <formula>0</formula>
    </cfRule>
    <cfRule type="colorScale" priority="2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1217" priority="2435" operator="greaterThan">
      <formula>0</formula>
    </cfRule>
    <cfRule type="colorScale" priority="2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1216" priority="2433" operator="greaterThan">
      <formula>0</formula>
    </cfRule>
    <cfRule type="colorScale" priority="2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215" priority="2431" operator="greaterThan">
      <formula>0</formula>
    </cfRule>
    <cfRule type="colorScale" priority="2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214" priority="2429" operator="greaterThan">
      <formula>0</formula>
    </cfRule>
    <cfRule type="colorScale" priority="2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213" priority="2427" operator="greaterThan">
      <formula>0</formula>
    </cfRule>
    <cfRule type="colorScale" priority="2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212" priority="2425" operator="greaterThan">
      <formula>0</formula>
    </cfRule>
    <cfRule type="colorScale" priority="2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211" priority="2423" operator="greaterThan">
      <formula>0</formula>
    </cfRule>
    <cfRule type="colorScale" priority="2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210" priority="2421" operator="greaterThan">
      <formula>0</formula>
    </cfRule>
    <cfRule type="colorScale" priority="2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209" priority="2419" operator="greaterThan">
      <formula>0</formula>
    </cfRule>
    <cfRule type="colorScale" priority="2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208" priority="2417" operator="greaterThan">
      <formula>0</formula>
    </cfRule>
    <cfRule type="colorScale" priority="2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207" priority="2415" operator="greaterThan">
      <formula>0</formula>
    </cfRule>
    <cfRule type="colorScale" priority="2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206" priority="2413" operator="greaterThan">
      <formula>0</formula>
    </cfRule>
    <cfRule type="colorScale" priority="2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205" priority="2411" operator="greaterThan">
      <formula>0</formula>
    </cfRule>
    <cfRule type="colorScale" priority="2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1204" priority="2409" operator="greaterThan">
      <formula>0</formula>
    </cfRule>
    <cfRule type="colorScale" priority="2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1203" priority="2407" operator="greaterThan">
      <formula>0</formula>
    </cfRule>
    <cfRule type="colorScale" priority="2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1202" priority="2405" operator="greaterThan">
      <formula>0</formula>
    </cfRule>
    <cfRule type="colorScale" priority="2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1201" priority="2403" operator="greaterThan">
      <formula>0</formula>
    </cfRule>
    <cfRule type="colorScale" priority="2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1200" priority="2401" operator="greaterThan">
      <formula>0</formula>
    </cfRule>
    <cfRule type="colorScale" priority="2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199" priority="2399" operator="greaterThan">
      <formula>0</formula>
    </cfRule>
    <cfRule type="colorScale" priority="2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198" priority="2397" operator="greaterThan">
      <formula>0</formula>
    </cfRule>
    <cfRule type="colorScale" priority="2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197" priority="2395" operator="greaterThan">
      <formula>0</formula>
    </cfRule>
    <cfRule type="colorScale" priority="2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196" priority="2393" operator="greaterThan">
      <formula>0</formula>
    </cfRule>
    <cfRule type="colorScale" priority="2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195" priority="2391" operator="greaterThan">
      <formula>0</formula>
    </cfRule>
    <cfRule type="colorScale" priority="2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194" priority="2389" operator="greaterThan">
      <formula>0</formula>
    </cfRule>
    <cfRule type="colorScale" priority="2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1193" priority="2387" operator="greaterThan">
      <formula>0</formula>
    </cfRule>
    <cfRule type="colorScale" priority="2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1192" priority="2385" operator="greaterThan">
      <formula>0</formula>
    </cfRule>
    <cfRule type="colorScale" priority="2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1191" priority="2383" operator="greaterThan">
      <formula>0</formula>
    </cfRule>
    <cfRule type="colorScale" priority="2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1190" priority="2381" operator="greaterThan">
      <formula>0</formula>
    </cfRule>
    <cfRule type="colorScale" priority="2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1189" priority="2379" operator="greaterThan">
      <formula>0</formula>
    </cfRule>
    <cfRule type="colorScale" priority="2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1188" priority="2377" operator="greaterThan">
      <formula>0</formula>
    </cfRule>
    <cfRule type="colorScale" priority="2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1187" priority="2375" operator="greaterThan">
      <formula>0</formula>
    </cfRule>
    <cfRule type="colorScale" priority="2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1186" priority="2373" operator="greaterThan">
      <formula>0</formula>
    </cfRule>
    <cfRule type="colorScale" priority="2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1185" priority="2371" operator="greaterThan">
      <formula>0</formula>
    </cfRule>
    <cfRule type="colorScale" priority="2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1184" priority="2369" operator="greaterThan">
      <formula>0</formula>
    </cfRule>
    <cfRule type="colorScale" priority="2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1183" priority="2367" operator="greaterThan">
      <formula>0</formula>
    </cfRule>
    <cfRule type="colorScale" priority="2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182" priority="2365" operator="greaterThan">
      <formula>0</formula>
    </cfRule>
    <cfRule type="colorScale" priority="2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1181" priority="2363" operator="greaterThan">
      <formula>0</formula>
    </cfRule>
    <cfRule type="colorScale" priority="2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180" priority="2361" operator="greaterThan">
      <formula>0</formula>
    </cfRule>
    <cfRule type="colorScale" priority="2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1179" priority="2359" operator="greaterThan">
      <formula>0</formula>
    </cfRule>
    <cfRule type="colorScale" priority="2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1178" priority="2357" operator="greaterThan">
      <formula>0</formula>
    </cfRule>
    <cfRule type="colorScale" priority="2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177" priority="2355" operator="greaterThan">
      <formula>0</formula>
    </cfRule>
    <cfRule type="colorScale" priority="2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1176" priority="2353" operator="greaterThan">
      <formula>0</formula>
    </cfRule>
    <cfRule type="colorScale" priority="2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1175" priority="2351" operator="greaterThan">
      <formula>0</formula>
    </cfRule>
    <cfRule type="colorScale" priority="2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1174" priority="2349" operator="greaterThan">
      <formula>0</formula>
    </cfRule>
    <cfRule type="colorScale" priority="2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1173" priority="2347" operator="greaterThan">
      <formula>0</formula>
    </cfRule>
    <cfRule type="colorScale" priority="2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1172" priority="2345" operator="greaterThan">
      <formula>0</formula>
    </cfRule>
    <cfRule type="colorScale" priority="2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1171" priority="2343" operator="greaterThan">
      <formula>0</formula>
    </cfRule>
    <cfRule type="colorScale" priority="2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1170" priority="2341" operator="greaterThan">
      <formula>0</formula>
    </cfRule>
    <cfRule type="colorScale" priority="2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1169" priority="2339" operator="greaterThan">
      <formula>0</formula>
    </cfRule>
    <cfRule type="colorScale" priority="2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1168" priority="2337" operator="greaterThan">
      <formula>0</formula>
    </cfRule>
    <cfRule type="colorScale" priority="2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1167" priority="2335" operator="greaterThan">
      <formula>0</formula>
    </cfRule>
    <cfRule type="colorScale" priority="2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166" priority="2333" operator="greaterThan">
      <formula>0</formula>
    </cfRule>
    <cfRule type="colorScale" priority="2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1165" priority="2331" operator="greaterThan">
      <formula>0</formula>
    </cfRule>
    <cfRule type="colorScale" priority="2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164" priority="2329" operator="greaterThan">
      <formula>0</formula>
    </cfRule>
    <cfRule type="colorScale" priority="2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1163" priority="2327" operator="greaterThan">
      <formula>0</formula>
    </cfRule>
    <cfRule type="colorScale" priority="2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1162" priority="2325" operator="greaterThan">
      <formula>0</formula>
    </cfRule>
    <cfRule type="colorScale" priority="2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161" priority="2323" operator="greaterThan">
      <formula>0</formula>
    </cfRule>
    <cfRule type="colorScale" priority="2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1160" priority="2321" operator="greaterThan">
      <formula>0</formula>
    </cfRule>
    <cfRule type="colorScale" priority="2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1159" priority="2319" operator="greaterThan">
      <formula>0</formula>
    </cfRule>
    <cfRule type="colorScale" priority="2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1158" priority="2317" operator="greaterThan">
      <formula>0</formula>
    </cfRule>
    <cfRule type="colorScale" priority="2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1157" priority="2315" operator="greaterThan">
      <formula>0</formula>
    </cfRule>
    <cfRule type="colorScale" priority="2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1156" priority="2313" operator="greaterThan">
      <formula>0</formula>
    </cfRule>
    <cfRule type="colorScale" priority="2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1155" priority="2311" operator="greaterThan">
      <formula>0</formula>
    </cfRule>
    <cfRule type="colorScale" priority="2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1154" priority="2309" operator="greaterThan">
      <formula>0</formula>
    </cfRule>
    <cfRule type="colorScale" priority="2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1153" priority="2307" operator="greaterThan">
      <formula>0</formula>
    </cfRule>
    <cfRule type="colorScale" priority="2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1152" priority="2305" operator="greaterThan">
      <formula>0</formula>
    </cfRule>
    <cfRule type="colorScale" priority="2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1151" priority="2303" operator="greaterThan">
      <formula>0</formula>
    </cfRule>
    <cfRule type="colorScale" priority="2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150" priority="2301" operator="greaterThan">
      <formula>0</formula>
    </cfRule>
    <cfRule type="colorScale" priority="2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1149" priority="2299" operator="greaterThan">
      <formula>0</formula>
    </cfRule>
    <cfRule type="colorScale" priority="2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148" priority="2297" operator="greaterThan">
      <formula>0</formula>
    </cfRule>
    <cfRule type="colorScale" priority="2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1147" priority="2295" operator="greaterThan">
      <formula>0</formula>
    </cfRule>
    <cfRule type="colorScale" priority="2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1146" priority="2293" operator="greaterThan">
      <formula>0</formula>
    </cfRule>
    <cfRule type="colorScale" priority="2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145" priority="2291" operator="greaterThan">
      <formula>0</formula>
    </cfRule>
    <cfRule type="colorScale" priority="2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1144" priority="2289" operator="greaterThan">
      <formula>0</formula>
    </cfRule>
    <cfRule type="colorScale" priority="2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1143" priority="2287" operator="greaterThan">
      <formula>0</formula>
    </cfRule>
    <cfRule type="colorScale" priority="2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1142" priority="2285" operator="greaterThan">
      <formula>0</formula>
    </cfRule>
    <cfRule type="colorScale" priority="2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1141" priority="2283" operator="greaterThan">
      <formula>0</formula>
    </cfRule>
    <cfRule type="colorScale" priority="2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1140" priority="2281" operator="greaterThan">
      <formula>0</formula>
    </cfRule>
    <cfRule type="colorScale" priority="2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1139" priority="2279" operator="greaterThan">
      <formula>0</formula>
    </cfRule>
    <cfRule type="colorScale" priority="2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1138" priority="2277" operator="greaterThan">
      <formula>0</formula>
    </cfRule>
    <cfRule type="colorScale" priority="2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1137" priority="2275" operator="greaterThan">
      <formula>0</formula>
    </cfRule>
    <cfRule type="colorScale" priority="2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1136" priority="2273" operator="greaterThan">
      <formula>0</formula>
    </cfRule>
    <cfRule type="colorScale" priority="2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1135" priority="2271" operator="greaterThan">
      <formula>0</formula>
    </cfRule>
    <cfRule type="colorScale" priority="2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134" priority="2269" operator="greaterThan">
      <formula>0</formula>
    </cfRule>
    <cfRule type="colorScale" priority="2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1133" priority="2267" operator="greaterThan">
      <formula>0</formula>
    </cfRule>
    <cfRule type="colorScale" priority="2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132" priority="2265" operator="greaterThan">
      <formula>0</formula>
    </cfRule>
    <cfRule type="colorScale" priority="2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1131" priority="2263" operator="greaterThan">
      <formula>0</formula>
    </cfRule>
    <cfRule type="colorScale" priority="2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1130" priority="2261" operator="greaterThan">
      <formula>0</formula>
    </cfRule>
    <cfRule type="colorScale" priority="2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129" priority="2259" operator="greaterThan">
      <formula>0</formula>
    </cfRule>
    <cfRule type="colorScale" priority="2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1128" priority="2257" operator="greaterThan">
      <formula>0</formula>
    </cfRule>
    <cfRule type="colorScale" priority="2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1127" priority="2255" operator="greaterThan">
      <formula>0</formula>
    </cfRule>
    <cfRule type="colorScale" priority="2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1126" priority="2253" operator="greaterThan">
      <formula>0</formula>
    </cfRule>
    <cfRule type="colorScale" priority="2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1125" priority="2251" operator="greaterThan">
      <formula>0</formula>
    </cfRule>
    <cfRule type="colorScale" priority="2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1124" priority="2249" operator="greaterThan">
      <formula>0</formula>
    </cfRule>
    <cfRule type="colorScale" priority="2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1123" priority="2247" operator="greaterThan">
      <formula>0</formula>
    </cfRule>
    <cfRule type="colorScale" priority="2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1122" priority="2245" operator="greaterThan">
      <formula>0</formula>
    </cfRule>
    <cfRule type="colorScale" priority="2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1121" priority="2243" operator="greaterThan">
      <formula>0</formula>
    </cfRule>
    <cfRule type="colorScale" priority="2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1120" priority="2241" operator="greaterThan">
      <formula>0</formula>
    </cfRule>
    <cfRule type="colorScale" priority="2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1119" priority="2239" operator="greaterThan">
      <formula>0</formula>
    </cfRule>
    <cfRule type="colorScale" priority="2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118" priority="2237" operator="greaterThan">
      <formula>0</formula>
    </cfRule>
    <cfRule type="colorScale" priority="2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1117" priority="2235" operator="greaterThan">
      <formula>0</formula>
    </cfRule>
    <cfRule type="colorScale" priority="2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116" priority="2233" operator="greaterThan">
      <formula>0</formula>
    </cfRule>
    <cfRule type="colorScale" priority="2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1115" priority="2231" operator="greaterThan">
      <formula>0</formula>
    </cfRule>
    <cfRule type="colorScale" priority="2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1114" priority="2229" operator="greaterThan">
      <formula>0</formula>
    </cfRule>
    <cfRule type="colorScale" priority="2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113" priority="2227" operator="greaterThan">
      <formula>0</formula>
    </cfRule>
    <cfRule type="colorScale" priority="2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1112" priority="2225" operator="greaterThan">
      <formula>0</formula>
    </cfRule>
    <cfRule type="colorScale" priority="2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1111" priority="2223" operator="greaterThan">
      <formula>0</formula>
    </cfRule>
    <cfRule type="colorScale" priority="2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1110" priority="2221" operator="greaterThan">
      <formula>0</formula>
    </cfRule>
    <cfRule type="colorScale" priority="2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1109" priority="2219" operator="greaterThan">
      <formula>0</formula>
    </cfRule>
    <cfRule type="colorScale" priority="2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1108" priority="2217" operator="greaterThan">
      <formula>0</formula>
    </cfRule>
    <cfRule type="colorScale" priority="2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1107" priority="2215" operator="greaterThan">
      <formula>0</formula>
    </cfRule>
    <cfRule type="colorScale" priority="2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1106" priority="2213" operator="greaterThan">
      <formula>0</formula>
    </cfRule>
    <cfRule type="colorScale" priority="2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1105" priority="2211" operator="greaterThan">
      <formula>0</formula>
    </cfRule>
    <cfRule type="colorScale" priority="2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1104" priority="2209" operator="greaterThan">
      <formula>0</formula>
    </cfRule>
    <cfRule type="colorScale" priority="2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1103" priority="2207" operator="greaterThan">
      <formula>0</formula>
    </cfRule>
    <cfRule type="colorScale" priority="2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102" priority="2205" operator="greaterThan">
      <formula>0</formula>
    </cfRule>
    <cfRule type="colorScale" priority="2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1101" priority="2203" operator="greaterThan">
      <formula>0</formula>
    </cfRule>
    <cfRule type="colorScale" priority="2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100" priority="2201" operator="greaterThan">
      <formula>0</formula>
    </cfRule>
    <cfRule type="colorScale" priority="2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1099" priority="2199" operator="greaterThan">
      <formula>0</formula>
    </cfRule>
    <cfRule type="colorScale" priority="2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1098" priority="2197" operator="greaterThan">
      <formula>0</formula>
    </cfRule>
    <cfRule type="colorScale" priority="2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097" priority="2195" operator="greaterThan">
      <formula>0</formula>
    </cfRule>
    <cfRule type="colorScale" priority="2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1096" priority="2193" operator="greaterThan">
      <formula>0</formula>
    </cfRule>
    <cfRule type="colorScale" priority="2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1095" priority="2191" operator="greaterThan">
      <formula>0</formula>
    </cfRule>
    <cfRule type="colorScale" priority="2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1094" priority="2189" operator="greaterThan">
      <formula>0</formula>
    </cfRule>
    <cfRule type="colorScale" priority="2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1093" priority="2187" operator="greaterThan">
      <formula>0</formula>
    </cfRule>
    <cfRule type="colorScale" priority="2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1092" priority="2185" operator="greaterThan">
      <formula>0</formula>
    </cfRule>
    <cfRule type="colorScale" priority="2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1091" priority="2183" operator="greaterThan">
      <formula>0</formula>
    </cfRule>
    <cfRule type="colorScale" priority="2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1090" priority="2181" operator="greaterThan">
      <formula>0</formula>
    </cfRule>
    <cfRule type="colorScale" priority="2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1089" priority="2179" operator="greaterThan">
      <formula>0</formula>
    </cfRule>
    <cfRule type="colorScale" priority="2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1088" priority="2177" operator="greaterThan">
      <formula>0</formula>
    </cfRule>
    <cfRule type="colorScale" priority="2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1087" priority="2175" operator="greaterThan">
      <formula>0</formula>
    </cfRule>
    <cfRule type="colorScale" priority="2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086" priority="2173" operator="greaterThan">
      <formula>0</formula>
    </cfRule>
    <cfRule type="colorScale" priority="2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1085" priority="2171" operator="greaterThan">
      <formula>0</formula>
    </cfRule>
    <cfRule type="colorScale" priority="2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084" priority="2169" operator="greaterThan">
      <formula>0</formula>
    </cfRule>
    <cfRule type="colorScale" priority="2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1083" priority="2167" operator="greaterThan">
      <formula>0</formula>
    </cfRule>
    <cfRule type="colorScale" priority="2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1082" priority="2165" operator="greaterThan">
      <formula>0</formula>
    </cfRule>
    <cfRule type="colorScale" priority="2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081" priority="2163" operator="greaterThan">
      <formula>0</formula>
    </cfRule>
    <cfRule type="colorScale" priority="2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080" priority="2161" operator="greaterThan">
      <formula>0</formula>
    </cfRule>
    <cfRule type="colorScale" priority="2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079" priority="2159" operator="greaterThan">
      <formula>0</formula>
    </cfRule>
    <cfRule type="colorScale" priority="2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078" priority="2157" operator="greaterThan">
      <formula>0</formula>
    </cfRule>
    <cfRule type="colorScale" priority="2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077" priority="2155" operator="greaterThan">
      <formula>0</formula>
    </cfRule>
    <cfRule type="colorScale" priority="2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076" priority="2153" operator="greaterThan">
      <formula>0</formula>
    </cfRule>
    <cfRule type="colorScale" priority="2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075" priority="2151" operator="greaterThan">
      <formula>0</formula>
    </cfRule>
    <cfRule type="colorScale" priority="2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074" priority="2149" operator="greaterThan">
      <formula>0</formula>
    </cfRule>
    <cfRule type="colorScale" priority="2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073" priority="2147" operator="greaterThan">
      <formula>0</formula>
    </cfRule>
    <cfRule type="colorScale" priority="2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072" priority="2145" operator="greaterThan">
      <formula>0</formula>
    </cfRule>
    <cfRule type="colorScale" priority="2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071" priority="2143" operator="greaterThan">
      <formula>0</formula>
    </cfRule>
    <cfRule type="colorScale" priority="2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070" priority="2141" operator="greaterThan">
      <formula>0</formula>
    </cfRule>
    <cfRule type="colorScale" priority="2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069" priority="2139" operator="greaterThan">
      <formula>0</formula>
    </cfRule>
    <cfRule type="colorScale" priority="2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068" priority="2137" operator="greaterThan">
      <formula>0</formula>
    </cfRule>
    <cfRule type="colorScale" priority="2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067" priority="2135" operator="greaterThan">
      <formula>0</formula>
    </cfRule>
    <cfRule type="colorScale" priority="2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066" priority="2133" operator="greaterThan">
      <formula>0</formula>
    </cfRule>
    <cfRule type="colorScale" priority="2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065" priority="2131" operator="greaterThan">
      <formula>0</formula>
    </cfRule>
    <cfRule type="colorScale" priority="2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064" priority="2129" operator="greaterThan">
      <formula>0</formula>
    </cfRule>
    <cfRule type="colorScale" priority="2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063" priority="2127" operator="greaterThan">
      <formula>0</formula>
    </cfRule>
    <cfRule type="colorScale" priority="2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062" priority="2125" operator="greaterThan">
      <formula>0</formula>
    </cfRule>
    <cfRule type="colorScale" priority="2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061" priority="2123" operator="greaterThan">
      <formula>0</formula>
    </cfRule>
    <cfRule type="colorScale" priority="2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060" priority="2121" operator="greaterThan">
      <formula>0</formula>
    </cfRule>
    <cfRule type="colorScale" priority="2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059" priority="2119" operator="greaterThan">
      <formula>0</formula>
    </cfRule>
    <cfRule type="colorScale" priority="2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058" priority="2117" operator="greaterThan">
      <formula>0</formula>
    </cfRule>
    <cfRule type="colorScale" priority="2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057" priority="2115" operator="greaterThan">
      <formula>0</formula>
    </cfRule>
    <cfRule type="colorScale" priority="2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056" priority="2113" operator="greaterThan">
      <formula>0</formula>
    </cfRule>
    <cfRule type="colorScale" priority="2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055" priority="2111" operator="greaterThan">
      <formula>0</formula>
    </cfRule>
    <cfRule type="colorScale" priority="2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054" priority="2109" operator="greaterThan">
      <formula>0</formula>
    </cfRule>
    <cfRule type="colorScale" priority="2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053" priority="2107" operator="greaterThan">
      <formula>0</formula>
    </cfRule>
    <cfRule type="colorScale" priority="2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052" priority="2105" operator="greaterThan">
      <formula>0</formula>
    </cfRule>
    <cfRule type="colorScale" priority="2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051" priority="2103" operator="greaterThan">
      <formula>0</formula>
    </cfRule>
    <cfRule type="colorScale" priority="2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050" priority="2101" operator="greaterThan">
      <formula>0</formula>
    </cfRule>
    <cfRule type="colorScale" priority="2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1049" priority="2099" operator="greaterThan">
      <formula>0</formula>
    </cfRule>
    <cfRule type="colorScale" priority="2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1048" priority="2097" operator="greaterThan">
      <formula>0</formula>
    </cfRule>
    <cfRule type="colorScale" priority="2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1047" priority="2095" operator="greaterThan">
      <formula>0</formula>
    </cfRule>
    <cfRule type="colorScale" priority="2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1046" priority="2093" operator="greaterThan">
      <formula>0</formula>
    </cfRule>
    <cfRule type="colorScale" priority="2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1045" priority="2091" operator="greaterThan">
      <formula>0</formula>
    </cfRule>
    <cfRule type="colorScale" priority="2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1044" priority="2089" operator="greaterThan">
      <formula>0</formula>
    </cfRule>
    <cfRule type="colorScale" priority="2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1043" priority="2087" operator="greaterThan">
      <formula>0</formula>
    </cfRule>
    <cfRule type="colorScale" priority="2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1042" priority="2085" operator="greaterThan">
      <formula>0</formula>
    </cfRule>
    <cfRule type="colorScale" priority="2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1041" priority="2083" operator="greaterThan">
      <formula>0</formula>
    </cfRule>
    <cfRule type="colorScale" priority="2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1040" priority="2081" operator="greaterThan">
      <formula>0</formula>
    </cfRule>
    <cfRule type="colorScale" priority="2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1039" priority="2079" operator="greaterThan">
      <formula>0</formula>
    </cfRule>
    <cfRule type="colorScale" priority="2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1038" priority="2077" operator="greaterThan">
      <formula>0</formula>
    </cfRule>
    <cfRule type="colorScale" priority="2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1037" priority="2075" operator="greaterThan">
      <formula>0</formula>
    </cfRule>
    <cfRule type="colorScale" priority="2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1036" priority="2073" operator="greaterThan">
      <formula>0</formula>
    </cfRule>
    <cfRule type="colorScale" priority="2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035" priority="2071" operator="greaterThan">
      <formula>0</formula>
    </cfRule>
    <cfRule type="colorScale" priority="2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1034" priority="2069" operator="greaterThan">
      <formula>0</formula>
    </cfRule>
    <cfRule type="colorScale" priority="2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1033" priority="2067" operator="greaterThan">
      <formula>0</formula>
    </cfRule>
    <cfRule type="colorScale" priority="2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1032" priority="2065" operator="greaterThan">
      <formula>0</formula>
    </cfRule>
    <cfRule type="colorScale" priority="2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1031" priority="2063" operator="greaterThan">
      <formula>0</formula>
    </cfRule>
    <cfRule type="colorScale" priority="2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1030" priority="2061" operator="greaterThan">
      <formula>0</formula>
    </cfRule>
    <cfRule type="colorScale" priority="2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1029" priority="2059" operator="greaterThan">
      <formula>0</formula>
    </cfRule>
    <cfRule type="colorScale" priority="2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1028" priority="2057" operator="greaterThan">
      <formula>0</formula>
    </cfRule>
    <cfRule type="colorScale" priority="2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1027" priority="2055" operator="greaterThan">
      <formula>0</formula>
    </cfRule>
    <cfRule type="colorScale" priority="2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1026" priority="2053" operator="greaterThan">
      <formula>0</formula>
    </cfRule>
    <cfRule type="colorScale" priority="2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1025" priority="2051" operator="greaterThan">
      <formula>0</formula>
    </cfRule>
    <cfRule type="colorScale" priority="2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024" priority="2049" operator="greaterThan">
      <formula>0</formula>
    </cfRule>
    <cfRule type="colorScale" priority="2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1023" priority="2047" operator="greaterThan">
      <formula>0</formula>
    </cfRule>
    <cfRule type="colorScale" priority="2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022" priority="2045" operator="greaterThan">
      <formula>0</formula>
    </cfRule>
    <cfRule type="colorScale" priority="2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1021" priority="2043" operator="greaterThan">
      <formula>0</formula>
    </cfRule>
    <cfRule type="colorScale" priority="2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1020" priority="2041" operator="greaterThan">
      <formula>0</formula>
    </cfRule>
    <cfRule type="colorScale" priority="2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1019" priority="2039" operator="greaterThan">
      <formula>0</formula>
    </cfRule>
    <cfRule type="colorScale" priority="2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1018" priority="2037" operator="greaterThan">
      <formula>0</formula>
    </cfRule>
    <cfRule type="colorScale" priority="2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1017" priority="2035" operator="greaterThan">
      <formula>0</formula>
    </cfRule>
    <cfRule type="colorScale" priority="2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1016" priority="2033" operator="greaterThan">
      <formula>0</formula>
    </cfRule>
    <cfRule type="colorScale" priority="2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1015" priority="2031" operator="greaterThan">
      <formula>0</formula>
    </cfRule>
    <cfRule type="colorScale" priority="2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1014" priority="2029" operator="greaterThan">
      <formula>0</formula>
    </cfRule>
    <cfRule type="colorScale" priority="2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1013" priority="2027" operator="greaterThan">
      <formula>0</formula>
    </cfRule>
    <cfRule type="colorScale" priority="2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1012" priority="2025" operator="greaterThan">
      <formula>0</formula>
    </cfRule>
    <cfRule type="colorScale" priority="2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1011" priority="2023" operator="greaterThan">
      <formula>0</formula>
    </cfRule>
    <cfRule type="colorScale" priority="2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1010" priority="2021" operator="greaterThan">
      <formula>0</formula>
    </cfRule>
    <cfRule type="colorScale" priority="2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1009" priority="2019" operator="greaterThan">
      <formula>0</formula>
    </cfRule>
    <cfRule type="colorScale" priority="2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008" priority="2017" operator="greaterThan">
      <formula>0</formula>
    </cfRule>
    <cfRule type="colorScale" priority="2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1007" priority="2015" operator="greaterThan">
      <formula>0</formula>
    </cfRule>
    <cfRule type="colorScale" priority="2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1006" priority="2013" operator="greaterThan">
      <formula>0</formula>
    </cfRule>
    <cfRule type="colorScale" priority="2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005" priority="2011" operator="greaterThan">
      <formula>0</formula>
    </cfRule>
    <cfRule type="colorScale" priority="2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1004" priority="2009" operator="greaterThan">
      <formula>0</formula>
    </cfRule>
    <cfRule type="colorScale" priority="2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1003" priority="2007" operator="greaterThan">
      <formula>0</formula>
    </cfRule>
    <cfRule type="colorScale" priority="2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1002" priority="2005" operator="greaterThan">
      <formula>0</formula>
    </cfRule>
    <cfRule type="colorScale" priority="2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1001" priority="2003" operator="greaterThan">
      <formula>0</formula>
    </cfRule>
    <cfRule type="colorScale" priority="2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1000" priority="2001" operator="greaterThan">
      <formula>0</formula>
    </cfRule>
    <cfRule type="colorScale" priority="2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999" priority="1999" operator="greaterThan">
      <formula>0</formula>
    </cfRule>
    <cfRule type="colorScale" priority="2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998" priority="1997" operator="greaterThan">
      <formula>0</formula>
    </cfRule>
    <cfRule type="colorScale" priority="1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997" priority="1995" operator="greaterThan">
      <formula>0</formula>
    </cfRule>
    <cfRule type="colorScale" priority="1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996" priority="1993" operator="greaterThan">
      <formula>0</formula>
    </cfRule>
    <cfRule type="colorScale" priority="1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995" priority="1991" operator="greaterThan">
      <formula>0</formula>
    </cfRule>
    <cfRule type="colorScale" priority="1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994" priority="1989" operator="greaterThan">
      <formula>0</formula>
    </cfRule>
    <cfRule type="colorScale" priority="1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993" priority="1987" operator="greaterThan">
      <formula>0</formula>
    </cfRule>
    <cfRule type="colorScale" priority="1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992" priority="1985" operator="greaterThan">
      <formula>0</formula>
    </cfRule>
    <cfRule type="colorScale" priority="1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991" priority="1983" operator="greaterThan">
      <formula>0</formula>
    </cfRule>
    <cfRule type="colorScale" priority="1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990" priority="1981" operator="greaterThan">
      <formula>0</formula>
    </cfRule>
    <cfRule type="colorScale" priority="1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989" priority="1979" operator="greaterThan">
      <formula>0</formula>
    </cfRule>
    <cfRule type="colorScale" priority="1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988" priority="1977" operator="greaterThan">
      <formula>0</formula>
    </cfRule>
    <cfRule type="colorScale" priority="1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987" priority="1975" operator="greaterThan">
      <formula>0</formula>
    </cfRule>
    <cfRule type="colorScale" priority="1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986" priority="1973" operator="greaterThan">
      <formula>0</formula>
    </cfRule>
    <cfRule type="colorScale" priority="1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985" priority="1971" operator="greaterThan">
      <formula>0</formula>
    </cfRule>
    <cfRule type="colorScale" priority="1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984" priority="1969" operator="greaterThan">
      <formula>0</formula>
    </cfRule>
    <cfRule type="colorScale" priority="1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983" priority="1967" operator="greaterThan">
      <formula>0</formula>
    </cfRule>
    <cfRule type="colorScale" priority="1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982" priority="1965" operator="greaterThan">
      <formula>0</formula>
    </cfRule>
    <cfRule type="colorScale" priority="1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981" priority="1963" operator="greaterThan">
      <formula>0</formula>
    </cfRule>
    <cfRule type="colorScale" priority="1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980" priority="1961" operator="greaterThan">
      <formula>0</formula>
    </cfRule>
    <cfRule type="colorScale" priority="1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979" priority="1959" operator="greaterThan">
      <formula>0</formula>
    </cfRule>
    <cfRule type="colorScale" priority="1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978" priority="1957" operator="greaterThan">
      <formula>0</formula>
    </cfRule>
    <cfRule type="colorScale" priority="1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977" priority="1955" operator="greaterThan">
      <formula>0</formula>
    </cfRule>
    <cfRule type="colorScale" priority="1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976" priority="1953" operator="greaterThan">
      <formula>0</formula>
    </cfRule>
    <cfRule type="colorScale" priority="1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975" priority="1951" operator="greaterThan">
      <formula>0</formula>
    </cfRule>
    <cfRule type="colorScale" priority="1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974" priority="1949" operator="greaterThan">
      <formula>0</formula>
    </cfRule>
    <cfRule type="colorScale" priority="1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973" priority="1947" operator="greaterThan">
      <formula>0</formula>
    </cfRule>
    <cfRule type="colorScale" priority="1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972" priority="1945" operator="greaterThan">
      <formula>0</formula>
    </cfRule>
    <cfRule type="colorScale" priority="1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971" priority="1943" operator="greaterThan">
      <formula>0</formula>
    </cfRule>
    <cfRule type="colorScale" priority="1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970" priority="1941" operator="greaterThan">
      <formula>0</formula>
    </cfRule>
    <cfRule type="colorScale" priority="1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969" priority="1939" operator="greaterThan">
      <formula>0</formula>
    </cfRule>
    <cfRule type="colorScale" priority="1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968" priority="1937" operator="greaterThan">
      <formula>0</formula>
    </cfRule>
    <cfRule type="colorScale" priority="1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967" priority="1935" operator="greaterThan">
      <formula>0</formula>
    </cfRule>
    <cfRule type="colorScale" priority="1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966" priority="1933" operator="greaterThan">
      <formula>0</formula>
    </cfRule>
    <cfRule type="colorScale" priority="1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965" priority="1931" operator="greaterThan">
      <formula>0</formula>
    </cfRule>
    <cfRule type="colorScale" priority="1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964" priority="1929" operator="greaterThan">
      <formula>0</formula>
    </cfRule>
    <cfRule type="colorScale" priority="1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963" priority="1927" operator="greaterThan">
      <formula>0</formula>
    </cfRule>
    <cfRule type="colorScale" priority="1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962" priority="1925" operator="greaterThan">
      <formula>0</formula>
    </cfRule>
    <cfRule type="colorScale" priority="1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961" priority="1923" operator="greaterThan">
      <formula>0</formula>
    </cfRule>
    <cfRule type="colorScale" priority="1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960" priority="1921" operator="greaterThan">
      <formula>0</formula>
    </cfRule>
    <cfRule type="colorScale" priority="1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959" priority="1919" operator="greaterThan">
      <formula>0</formula>
    </cfRule>
    <cfRule type="colorScale" priority="1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958" priority="1917" operator="greaterThan">
      <formula>0</formula>
    </cfRule>
    <cfRule type="colorScale" priority="1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957" priority="1915" operator="greaterThan">
      <formula>0</formula>
    </cfRule>
    <cfRule type="colorScale" priority="1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956" priority="1913" operator="greaterThan">
      <formula>0</formula>
    </cfRule>
    <cfRule type="colorScale" priority="1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955" priority="1911" operator="greaterThan">
      <formula>0</formula>
    </cfRule>
    <cfRule type="colorScale" priority="1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954" priority="1909" operator="greaterThan">
      <formula>0</formula>
    </cfRule>
    <cfRule type="colorScale" priority="1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953" priority="1907" operator="greaterThan">
      <formula>0</formula>
    </cfRule>
    <cfRule type="colorScale" priority="1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952" priority="1905" operator="greaterThan">
      <formula>0</formula>
    </cfRule>
    <cfRule type="colorScale" priority="1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951" priority="1903" operator="greaterThan">
      <formula>0</formula>
    </cfRule>
    <cfRule type="colorScale" priority="1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950" priority="1901" operator="greaterThan">
      <formula>0</formula>
    </cfRule>
    <cfRule type="colorScale" priority="1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949" priority="1899" operator="greaterThan">
      <formula>0</formula>
    </cfRule>
    <cfRule type="colorScale" priority="1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948" priority="1897" operator="greaterThan">
      <formula>0</formula>
    </cfRule>
    <cfRule type="colorScale" priority="1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947" priority="1895" operator="greaterThan">
      <formula>0</formula>
    </cfRule>
    <cfRule type="colorScale" priority="1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946" priority="1893" operator="greaterThan">
      <formula>0</formula>
    </cfRule>
    <cfRule type="colorScale" priority="1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945" priority="1891" operator="greaterThan">
      <formula>0</formula>
    </cfRule>
    <cfRule type="colorScale" priority="1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944" priority="1889" operator="greaterThan">
      <formula>0</formula>
    </cfRule>
    <cfRule type="colorScale" priority="1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943" priority="1887" operator="greaterThan">
      <formula>0</formula>
    </cfRule>
    <cfRule type="colorScale" priority="1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942" priority="1885" operator="greaterThan">
      <formula>0</formula>
    </cfRule>
    <cfRule type="colorScale" priority="1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941" priority="1883" operator="greaterThan">
      <formula>0</formula>
    </cfRule>
    <cfRule type="colorScale" priority="1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940" priority="1881" operator="greaterThan">
      <formula>0</formula>
    </cfRule>
    <cfRule type="colorScale" priority="1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939" priority="1879" operator="greaterThan">
      <formula>0</formula>
    </cfRule>
    <cfRule type="colorScale" priority="1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938" priority="1877" operator="greaterThan">
      <formula>0</formula>
    </cfRule>
    <cfRule type="colorScale" priority="1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937" priority="1875" operator="greaterThan">
      <formula>0</formula>
    </cfRule>
    <cfRule type="colorScale" priority="1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936" priority="1873" operator="greaterThan">
      <formula>0</formula>
    </cfRule>
    <cfRule type="colorScale" priority="1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935" priority="1871" operator="greaterThan">
      <formula>0</formula>
    </cfRule>
    <cfRule type="colorScale" priority="1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934" priority="1869" operator="greaterThan">
      <formula>0</formula>
    </cfRule>
    <cfRule type="colorScale" priority="1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933" priority="1867" operator="greaterThan">
      <formula>0</formula>
    </cfRule>
    <cfRule type="colorScale" priority="1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932" priority="1865" operator="greaterThan">
      <formula>0</formula>
    </cfRule>
    <cfRule type="colorScale" priority="1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931" priority="1863" operator="greaterThan">
      <formula>0</formula>
    </cfRule>
    <cfRule type="colorScale" priority="1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930" priority="1861" operator="greaterThan">
      <formula>0</formula>
    </cfRule>
    <cfRule type="colorScale" priority="1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929" priority="1859" operator="greaterThan">
      <formula>0</formula>
    </cfRule>
    <cfRule type="colorScale" priority="1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928" priority="1857" operator="greaterThan">
      <formula>0</formula>
    </cfRule>
    <cfRule type="colorScale" priority="1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927" priority="1855" operator="greaterThan">
      <formula>0</formula>
    </cfRule>
    <cfRule type="colorScale" priority="1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926" priority="1853" operator="greaterThan">
      <formula>0</formula>
    </cfRule>
    <cfRule type="colorScale" priority="1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925" priority="1851" operator="greaterThan">
      <formula>0</formula>
    </cfRule>
    <cfRule type="colorScale" priority="1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924" priority="1849" operator="greaterThan">
      <formula>0</formula>
    </cfRule>
    <cfRule type="colorScale" priority="1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923" priority="1847" operator="greaterThan">
      <formula>0</formula>
    </cfRule>
    <cfRule type="colorScale" priority="1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922" priority="1845" operator="greaterThan">
      <formula>0</formula>
    </cfRule>
    <cfRule type="colorScale" priority="1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921" priority="1843" operator="greaterThan">
      <formula>0</formula>
    </cfRule>
    <cfRule type="colorScale" priority="1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920" priority="1841" operator="greaterThan">
      <formula>0</formula>
    </cfRule>
    <cfRule type="colorScale" priority="1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919" priority="1839" operator="greaterThan">
      <formula>0</formula>
    </cfRule>
    <cfRule type="colorScale" priority="1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918" priority="1837" operator="greaterThan">
      <formula>0</formula>
    </cfRule>
    <cfRule type="colorScale" priority="1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917" priority="1835" operator="greaterThan">
      <formula>0</formula>
    </cfRule>
    <cfRule type="colorScale" priority="1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916" priority="1833" operator="greaterThan">
      <formula>0</formula>
    </cfRule>
    <cfRule type="colorScale" priority="1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915" priority="1831" operator="greaterThan">
      <formula>0</formula>
    </cfRule>
    <cfRule type="colorScale" priority="1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914" priority="1829" operator="greaterThan">
      <formula>0</formula>
    </cfRule>
    <cfRule type="colorScale" priority="1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913" priority="1827" operator="greaterThan">
      <formula>0</formula>
    </cfRule>
    <cfRule type="colorScale" priority="1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912" priority="1825" operator="greaterThan">
      <formula>0</formula>
    </cfRule>
    <cfRule type="colorScale" priority="1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911" priority="1823" operator="greaterThan">
      <formula>0</formula>
    </cfRule>
    <cfRule type="colorScale" priority="1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910" priority="1821" operator="greaterThan">
      <formula>0</formula>
    </cfRule>
    <cfRule type="colorScale" priority="1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909" priority="1819" operator="greaterThan">
      <formula>0</formula>
    </cfRule>
    <cfRule type="colorScale" priority="1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908" priority="1817" operator="greaterThan">
      <formula>0</formula>
    </cfRule>
    <cfRule type="colorScale" priority="1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907" priority="1815" operator="greaterThan">
      <formula>0</formula>
    </cfRule>
    <cfRule type="colorScale" priority="1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906" priority="1813" operator="greaterThan">
      <formula>0</formula>
    </cfRule>
    <cfRule type="colorScale" priority="1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905" priority="1811" operator="greaterThan">
      <formula>0</formula>
    </cfRule>
    <cfRule type="colorScale" priority="1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904" priority="1809" operator="greaterThan">
      <formula>0</formula>
    </cfRule>
    <cfRule type="colorScale" priority="1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903" priority="1807" operator="greaterThan">
      <formula>0</formula>
    </cfRule>
    <cfRule type="colorScale" priority="1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902" priority="1805" operator="greaterThan">
      <formula>0</formula>
    </cfRule>
    <cfRule type="colorScale" priority="1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901" priority="1803" operator="greaterThan">
      <formula>0</formula>
    </cfRule>
    <cfRule type="colorScale" priority="1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900" priority="1801" operator="greaterThan">
      <formula>0</formula>
    </cfRule>
    <cfRule type="colorScale" priority="1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899" priority="1799" operator="greaterThan">
      <formula>0</formula>
    </cfRule>
    <cfRule type="colorScale" priority="1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898" priority="1797" operator="greaterThan">
      <formula>0</formula>
    </cfRule>
    <cfRule type="colorScale" priority="1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897" priority="1795" operator="greaterThan">
      <formula>0</formula>
    </cfRule>
    <cfRule type="colorScale" priority="1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896" priority="1793" operator="greaterThan">
      <formula>0</formula>
    </cfRule>
    <cfRule type="colorScale" priority="1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895" priority="1791" operator="greaterThan">
      <formula>0</formula>
    </cfRule>
    <cfRule type="colorScale" priority="1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894" priority="1789" operator="greaterThan">
      <formula>0</formula>
    </cfRule>
    <cfRule type="colorScale" priority="1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893" priority="1787" operator="greaterThan">
      <formula>0</formula>
    </cfRule>
    <cfRule type="colorScale" priority="1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892" priority="1785" operator="greaterThan">
      <formula>0</formula>
    </cfRule>
    <cfRule type="colorScale" priority="1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891" priority="1783" operator="greaterThan">
      <formula>0</formula>
    </cfRule>
    <cfRule type="colorScale" priority="1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890" priority="1781" operator="greaterThan">
      <formula>0</formula>
    </cfRule>
    <cfRule type="colorScale" priority="1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889" priority="1779" operator="greaterThan">
      <formula>0</formula>
    </cfRule>
    <cfRule type="colorScale" priority="1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888" priority="1777" operator="greaterThan">
      <formula>0</formula>
    </cfRule>
    <cfRule type="colorScale" priority="1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887" priority="1775" operator="greaterThan">
      <formula>0</formula>
    </cfRule>
    <cfRule type="colorScale" priority="1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886" priority="1773" operator="greaterThan">
      <formula>0</formula>
    </cfRule>
    <cfRule type="colorScale" priority="1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885" priority="1771" operator="greaterThan">
      <formula>0</formula>
    </cfRule>
    <cfRule type="colorScale" priority="1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884" priority="1769" operator="greaterThan">
      <formula>0</formula>
    </cfRule>
    <cfRule type="colorScale" priority="1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883" priority="1767" operator="greaterThan">
      <formula>0</formula>
    </cfRule>
    <cfRule type="colorScale" priority="1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882" priority="1765" operator="greaterThan">
      <formula>0</formula>
    </cfRule>
    <cfRule type="colorScale" priority="1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881" priority="1763" operator="greaterThan">
      <formula>0</formula>
    </cfRule>
    <cfRule type="colorScale" priority="1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880" priority="1761" operator="greaterThan">
      <formula>0</formula>
    </cfRule>
    <cfRule type="colorScale" priority="1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879" priority="1759" operator="greaterThan">
      <formula>0</formula>
    </cfRule>
    <cfRule type="colorScale" priority="1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878" priority="1757" operator="greaterThan">
      <formula>0</formula>
    </cfRule>
    <cfRule type="colorScale" priority="1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877" priority="1755" operator="greaterThan">
      <formula>0</formula>
    </cfRule>
    <cfRule type="colorScale" priority="1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876" priority="1753" operator="greaterThan">
      <formula>0</formula>
    </cfRule>
    <cfRule type="colorScale" priority="1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875" priority="1751" operator="greaterThan">
      <formula>0</formula>
    </cfRule>
    <cfRule type="colorScale" priority="1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874" priority="1749" operator="greaterThan">
      <formula>0</formula>
    </cfRule>
    <cfRule type="colorScale" priority="1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873" priority="1747" operator="greaterThan">
      <formula>0</formula>
    </cfRule>
    <cfRule type="colorScale" priority="1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872" priority="1745" operator="greaterThan">
      <formula>0</formula>
    </cfRule>
    <cfRule type="colorScale" priority="1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871" priority="1743" operator="greaterThan">
      <formula>0</formula>
    </cfRule>
    <cfRule type="colorScale" priority="1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870" priority="1741" operator="greaterThan">
      <formula>0</formula>
    </cfRule>
    <cfRule type="colorScale" priority="1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869" priority="1739" operator="greaterThan">
      <formula>0</formula>
    </cfRule>
    <cfRule type="colorScale" priority="1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868" priority="1737" operator="greaterThan">
      <formula>0</formula>
    </cfRule>
    <cfRule type="colorScale" priority="1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867" priority="1735" operator="greaterThan">
      <formula>0</formula>
    </cfRule>
    <cfRule type="colorScale" priority="1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866" priority="1733" operator="greaterThan">
      <formula>0</formula>
    </cfRule>
    <cfRule type="colorScale" priority="1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865" priority="1731" operator="greaterThan">
      <formula>0</formula>
    </cfRule>
    <cfRule type="colorScale" priority="1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864" priority="1729" operator="greaterThan">
      <formula>0</formula>
    </cfRule>
    <cfRule type="colorScale" priority="1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863" priority="1727" operator="greaterThan">
      <formula>0</formula>
    </cfRule>
    <cfRule type="colorScale" priority="1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862" priority="1725" operator="greaterThan">
      <formula>0</formula>
    </cfRule>
    <cfRule type="colorScale" priority="1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861" priority="1723" operator="greaterThan">
      <formula>0</formula>
    </cfRule>
    <cfRule type="colorScale" priority="1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860" priority="1721" operator="greaterThan">
      <formula>0</formula>
    </cfRule>
    <cfRule type="colorScale" priority="1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859" priority="1719" operator="greaterThan">
      <formula>0</formula>
    </cfRule>
    <cfRule type="colorScale" priority="1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858" priority="1717" operator="greaterThan">
      <formula>0</formula>
    </cfRule>
    <cfRule type="colorScale" priority="1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857" priority="1715" operator="greaterThan">
      <formula>0</formula>
    </cfRule>
    <cfRule type="colorScale" priority="1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856" priority="1713" operator="greaterThan">
      <formula>0</formula>
    </cfRule>
    <cfRule type="colorScale" priority="1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855" priority="1711" operator="greaterThan">
      <formula>0</formula>
    </cfRule>
    <cfRule type="colorScale" priority="1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854" priority="1709" operator="greaterThan">
      <formula>0</formula>
    </cfRule>
    <cfRule type="colorScale" priority="1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853" priority="1707" operator="greaterThan">
      <formula>0</formula>
    </cfRule>
    <cfRule type="colorScale" priority="1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852" priority="1705" operator="greaterThan">
      <formula>0</formula>
    </cfRule>
    <cfRule type="colorScale" priority="1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851" priority="1703" operator="greaterThan">
      <formula>0</formula>
    </cfRule>
    <cfRule type="colorScale" priority="1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850" priority="1701" operator="greaterThan">
      <formula>0</formula>
    </cfRule>
    <cfRule type="colorScale" priority="1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849" priority="1699" operator="greaterThan">
      <formula>0</formula>
    </cfRule>
    <cfRule type="colorScale" priority="1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848" priority="1697" operator="greaterThan">
      <formula>0</formula>
    </cfRule>
    <cfRule type="colorScale" priority="1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847" priority="1695" operator="greaterThan">
      <formula>0</formula>
    </cfRule>
    <cfRule type="colorScale" priority="1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846" priority="1693" operator="greaterThan">
      <formula>0</formula>
    </cfRule>
    <cfRule type="colorScale" priority="1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845" priority="1691" operator="greaterThan">
      <formula>0</formula>
    </cfRule>
    <cfRule type="colorScale" priority="1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844" priority="1689" operator="greaterThan">
      <formula>0</formula>
    </cfRule>
    <cfRule type="colorScale" priority="1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843" priority="1687" operator="greaterThan">
      <formula>0</formula>
    </cfRule>
    <cfRule type="colorScale" priority="1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842" priority="1685" operator="greaterThan">
      <formula>0</formula>
    </cfRule>
    <cfRule type="colorScale" priority="1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841" priority="1683" operator="greaterThan">
      <formula>0</formula>
    </cfRule>
    <cfRule type="colorScale" priority="1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840" priority="1681" operator="greaterThan">
      <formula>0</formula>
    </cfRule>
    <cfRule type="colorScale" priority="1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839" priority="1679" operator="greaterThan">
      <formula>0</formula>
    </cfRule>
    <cfRule type="colorScale" priority="1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838" priority="1677" operator="greaterThan">
      <formula>0</formula>
    </cfRule>
    <cfRule type="colorScale" priority="1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837" priority="1675" operator="greaterThan">
      <formula>0</formula>
    </cfRule>
    <cfRule type="colorScale" priority="1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836" priority="1673" operator="greaterThan">
      <formula>0</formula>
    </cfRule>
    <cfRule type="colorScale" priority="1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835" priority="1671" operator="greaterThan">
      <formula>0</formula>
    </cfRule>
    <cfRule type="colorScale" priority="1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834" priority="1669" operator="greaterThan">
      <formula>0</formula>
    </cfRule>
    <cfRule type="colorScale" priority="1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833" priority="1667" operator="greaterThan">
      <formula>0</formula>
    </cfRule>
    <cfRule type="colorScale" priority="1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832" priority="1665" operator="greaterThan">
      <formula>0</formula>
    </cfRule>
    <cfRule type="colorScale" priority="1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831" priority="1663" operator="greaterThan">
      <formula>0</formula>
    </cfRule>
    <cfRule type="colorScale" priority="1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830" priority="1661" operator="greaterThan">
      <formula>0</formula>
    </cfRule>
    <cfRule type="colorScale" priority="1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829" priority="1659" operator="greaterThan">
      <formula>0</formula>
    </cfRule>
    <cfRule type="colorScale" priority="1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828" priority="1657" operator="greaterThan">
      <formula>0</formula>
    </cfRule>
    <cfRule type="colorScale" priority="1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827" priority="1655" operator="greaterThan">
      <formula>0</formula>
    </cfRule>
    <cfRule type="colorScale" priority="1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826" priority="1653" operator="greaterThan">
      <formula>0</formula>
    </cfRule>
    <cfRule type="colorScale" priority="1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825" priority="1651" operator="greaterThan">
      <formula>0</formula>
    </cfRule>
    <cfRule type="colorScale" priority="1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824" priority="1649" operator="greaterThan">
      <formula>0</formula>
    </cfRule>
    <cfRule type="colorScale" priority="1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823" priority="1647" operator="greaterThan">
      <formula>0</formula>
    </cfRule>
    <cfRule type="colorScale" priority="1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822" priority="1645" operator="greaterThan">
      <formula>0</formula>
    </cfRule>
    <cfRule type="colorScale" priority="1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821" priority="1643" operator="greaterThan">
      <formula>0</formula>
    </cfRule>
    <cfRule type="colorScale" priority="1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820" priority="1641" operator="greaterThan">
      <formula>0</formula>
    </cfRule>
    <cfRule type="colorScale" priority="1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819" priority="1639" operator="greaterThan">
      <formula>0</formula>
    </cfRule>
    <cfRule type="colorScale" priority="1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818" priority="1637" operator="greaterThan">
      <formula>0</formula>
    </cfRule>
    <cfRule type="colorScale" priority="1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817" priority="1635" operator="greaterThan">
      <formula>0</formula>
    </cfRule>
    <cfRule type="colorScale" priority="1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816" priority="1633" operator="greaterThan">
      <formula>0</formula>
    </cfRule>
    <cfRule type="colorScale" priority="1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815" priority="1631" operator="greaterThan">
      <formula>0</formula>
    </cfRule>
    <cfRule type="colorScale" priority="1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814" priority="1629" operator="greaterThan">
      <formula>0</formula>
    </cfRule>
    <cfRule type="colorScale" priority="1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813" priority="1627" operator="greaterThan">
      <formula>0</formula>
    </cfRule>
    <cfRule type="colorScale" priority="1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812" priority="1625" operator="greaterThan">
      <formula>0</formula>
    </cfRule>
    <cfRule type="colorScale" priority="1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811" priority="1623" operator="greaterThan">
      <formula>0</formula>
    </cfRule>
    <cfRule type="colorScale" priority="1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810" priority="1621" operator="greaterThan">
      <formula>0</formula>
    </cfRule>
    <cfRule type="colorScale" priority="1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809" priority="1619" operator="greaterThan">
      <formula>0</formula>
    </cfRule>
    <cfRule type="colorScale" priority="1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808" priority="1617" operator="greaterThan">
      <formula>0</formula>
    </cfRule>
    <cfRule type="colorScale" priority="1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807" priority="1615" operator="greaterThan">
      <formula>0</formula>
    </cfRule>
    <cfRule type="colorScale" priority="1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806" priority="1613" operator="greaterThan">
      <formula>0</formula>
    </cfRule>
    <cfRule type="colorScale" priority="1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805" priority="1611" operator="greaterThan">
      <formula>0</formula>
    </cfRule>
    <cfRule type="colorScale" priority="1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804" priority="1609" operator="greaterThan">
      <formula>0</formula>
    </cfRule>
    <cfRule type="colorScale" priority="1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803" priority="1607" operator="greaterThan">
      <formula>0</formula>
    </cfRule>
    <cfRule type="colorScale" priority="1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802" priority="1605" operator="greaterThan">
      <formula>0</formula>
    </cfRule>
    <cfRule type="colorScale" priority="1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801" priority="1603" operator="greaterThan">
      <formula>0</formula>
    </cfRule>
    <cfRule type="colorScale" priority="1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800" priority="1601" operator="greaterThan">
      <formula>0</formula>
    </cfRule>
    <cfRule type="colorScale" priority="1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799" priority="1599" operator="greaterThan">
      <formula>0</formula>
    </cfRule>
    <cfRule type="colorScale" priority="1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98" priority="1597" operator="greaterThan">
      <formula>0</formula>
    </cfRule>
    <cfRule type="colorScale" priority="1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797" priority="1595" operator="greaterThan">
      <formula>0</formula>
    </cfRule>
    <cfRule type="colorScale" priority="1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796" priority="1593" operator="greaterThan">
      <formula>0</formula>
    </cfRule>
    <cfRule type="colorScale" priority="1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795" priority="1591" operator="greaterThan">
      <formula>0</formula>
    </cfRule>
    <cfRule type="colorScale" priority="1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794" priority="1589" operator="greaterThan">
      <formula>0</formula>
    </cfRule>
    <cfRule type="colorScale" priority="1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793" priority="1587" operator="greaterThan">
      <formula>0</formula>
    </cfRule>
    <cfRule type="colorScale" priority="1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792" priority="1585" operator="greaterThan">
      <formula>0</formula>
    </cfRule>
    <cfRule type="colorScale" priority="1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791" priority="1583" operator="greaterThan">
      <formula>0</formula>
    </cfRule>
    <cfRule type="colorScale" priority="1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790" priority="1581" operator="greaterThan">
      <formula>0</formula>
    </cfRule>
    <cfRule type="colorScale" priority="1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789" priority="1579" operator="greaterThan">
      <formula>0</formula>
    </cfRule>
    <cfRule type="colorScale" priority="1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788" priority="1577" operator="greaterThan">
      <formula>0</formula>
    </cfRule>
    <cfRule type="colorScale" priority="1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787" priority="1575" operator="greaterThan">
      <formula>0</formula>
    </cfRule>
    <cfRule type="colorScale" priority="1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786" priority="1573" operator="greaterThan">
      <formula>0</formula>
    </cfRule>
    <cfRule type="colorScale" priority="1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785" priority="1571" operator="greaterThan">
      <formula>0</formula>
    </cfRule>
    <cfRule type="colorScale" priority="1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84" priority="1569" operator="greaterThan">
      <formula>0</formula>
    </cfRule>
    <cfRule type="colorScale" priority="1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783" priority="1567" operator="greaterThan">
      <formula>0</formula>
    </cfRule>
    <cfRule type="colorScale" priority="1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82" priority="1565" operator="greaterThan">
      <formula>0</formula>
    </cfRule>
    <cfRule type="colorScale" priority="1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781" priority="1563" operator="greaterThan">
      <formula>0</formula>
    </cfRule>
    <cfRule type="colorScale" priority="1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780" priority="1561" operator="greaterThan">
      <formula>0</formula>
    </cfRule>
    <cfRule type="colorScale" priority="1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779" priority="1559" operator="greaterThan">
      <formula>0</formula>
    </cfRule>
    <cfRule type="colorScale" priority="1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778" priority="1557" operator="greaterThan">
      <formula>0</formula>
    </cfRule>
    <cfRule type="colorScale" priority="1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777" priority="1555" operator="greaterThan">
      <formula>0</formula>
    </cfRule>
    <cfRule type="colorScale" priority="1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776" priority="1553" operator="greaterThan">
      <formula>0</formula>
    </cfRule>
    <cfRule type="colorScale" priority="1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775" priority="1551" operator="greaterThan">
      <formula>0</formula>
    </cfRule>
    <cfRule type="colorScale" priority="1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774" priority="1549" operator="greaterThan">
      <formula>0</formula>
    </cfRule>
    <cfRule type="colorScale" priority="1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773" priority="1547" operator="greaterThan">
      <formula>0</formula>
    </cfRule>
    <cfRule type="colorScale" priority="1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772" priority="1545" operator="greaterThan">
      <formula>0</formula>
    </cfRule>
    <cfRule type="colorScale" priority="1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771" priority="1543" operator="greaterThan">
      <formula>0</formula>
    </cfRule>
    <cfRule type="colorScale" priority="1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770" priority="1541" operator="greaterThan">
      <formula>0</formula>
    </cfRule>
    <cfRule type="colorScale" priority="1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769" priority="1539" operator="greaterThan">
      <formula>0</formula>
    </cfRule>
    <cfRule type="colorScale" priority="1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68" priority="1537" operator="greaterThan">
      <formula>0</formula>
    </cfRule>
    <cfRule type="colorScale" priority="1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767" priority="1535" operator="greaterThan">
      <formula>0</formula>
    </cfRule>
    <cfRule type="colorScale" priority="1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766" priority="1533" operator="greaterThan">
      <formula>0</formula>
    </cfRule>
    <cfRule type="colorScale" priority="1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765" priority="1531" operator="greaterThan">
      <formula>0</formula>
    </cfRule>
    <cfRule type="colorScale" priority="1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764" priority="1529" operator="greaterThan">
      <formula>0</formula>
    </cfRule>
    <cfRule type="colorScale" priority="1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763" priority="1527" operator="greaterThan">
      <formula>0</formula>
    </cfRule>
    <cfRule type="colorScale" priority="1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762" priority="1525" operator="greaterThan">
      <formula>0</formula>
    </cfRule>
    <cfRule type="colorScale" priority="1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761" priority="1523" operator="greaterThan">
      <formula>0</formula>
    </cfRule>
    <cfRule type="colorScale" priority="1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760" priority="1521" operator="greaterThan">
      <formula>0</formula>
    </cfRule>
    <cfRule type="colorScale" priority="1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759" priority="1519" operator="greaterThan">
      <formula>0</formula>
    </cfRule>
    <cfRule type="colorScale" priority="1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758" priority="1517" operator="greaterThan">
      <formula>0</formula>
    </cfRule>
    <cfRule type="colorScale" priority="1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757" priority="1515" operator="greaterThan">
      <formula>0</formula>
    </cfRule>
    <cfRule type="colorScale" priority="1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756" priority="1513" operator="greaterThan">
      <formula>0</formula>
    </cfRule>
    <cfRule type="colorScale" priority="1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755" priority="1511" operator="greaterThan">
      <formula>0</formula>
    </cfRule>
    <cfRule type="colorScale" priority="1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754" priority="1509" operator="greaterThan">
      <formula>0</formula>
    </cfRule>
    <cfRule type="colorScale" priority="1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753" priority="1507" operator="greaterThan">
      <formula>0</formula>
    </cfRule>
    <cfRule type="colorScale" priority="1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752" priority="1505" operator="greaterThan">
      <formula>0</formula>
    </cfRule>
    <cfRule type="colorScale" priority="1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751" priority="1503" operator="greaterThan">
      <formula>0</formula>
    </cfRule>
    <cfRule type="colorScale" priority="1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750" priority="1501" operator="greaterThan">
      <formula>0</formula>
    </cfRule>
    <cfRule type="colorScale" priority="1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749" priority="1499" operator="greaterThan">
      <formula>0</formula>
    </cfRule>
    <cfRule type="colorScale" priority="1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748" priority="1497" operator="greaterThan">
      <formula>0</formula>
    </cfRule>
    <cfRule type="colorScale" priority="1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747" priority="1495" operator="greaterThan">
      <formula>0</formula>
    </cfRule>
    <cfRule type="colorScale" priority="1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746" priority="1493" operator="greaterThan">
      <formula>0</formula>
    </cfRule>
    <cfRule type="colorScale" priority="1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745" priority="1491" operator="greaterThan">
      <formula>0</formula>
    </cfRule>
    <cfRule type="colorScale" priority="1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744" priority="1489" operator="greaterThan">
      <formula>0</formula>
    </cfRule>
    <cfRule type="colorScale" priority="1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743" priority="1487" operator="greaterThan">
      <formula>0</formula>
    </cfRule>
    <cfRule type="colorScale" priority="1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742" priority="1485" operator="greaterThan">
      <formula>0</formula>
    </cfRule>
    <cfRule type="colorScale" priority="1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741" priority="1483" operator="greaterThan">
      <formula>0</formula>
    </cfRule>
    <cfRule type="colorScale" priority="1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740" priority="1481" operator="greaterThan">
      <formula>0</formula>
    </cfRule>
    <cfRule type="colorScale" priority="1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739" priority="1479" operator="greaterThan">
      <formula>0</formula>
    </cfRule>
    <cfRule type="colorScale" priority="1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738" priority="1477" operator="greaterThan">
      <formula>0</formula>
    </cfRule>
    <cfRule type="colorScale" priority="1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737" priority="1475" operator="greaterThan">
      <formula>0</formula>
    </cfRule>
    <cfRule type="colorScale" priority="1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736" priority="1473" operator="greaterThan">
      <formula>0</formula>
    </cfRule>
    <cfRule type="colorScale" priority="1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735" priority="1471" operator="greaterThan">
      <formula>0</formula>
    </cfRule>
    <cfRule type="colorScale" priority="1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734" priority="1469" operator="greaterThan">
      <formula>0</formula>
    </cfRule>
    <cfRule type="colorScale" priority="1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733" priority="1467" operator="greaterThan">
      <formula>0</formula>
    </cfRule>
    <cfRule type="colorScale" priority="1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732" priority="1465" operator="greaterThan">
      <formula>0</formula>
    </cfRule>
    <cfRule type="colorScale" priority="1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731" priority="1463" operator="greaterThan">
      <formula>0</formula>
    </cfRule>
    <cfRule type="colorScale" priority="1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730" priority="1461" operator="greaterThan">
      <formula>0</formula>
    </cfRule>
    <cfRule type="colorScale" priority="1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729" priority="1459" operator="greaterThan">
      <formula>0</formula>
    </cfRule>
    <cfRule type="colorScale" priority="1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728" priority="1457" operator="greaterThan">
      <formula>0</formula>
    </cfRule>
    <cfRule type="colorScale" priority="1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727" priority="1455" operator="greaterThan">
      <formula>0</formula>
    </cfRule>
    <cfRule type="colorScale" priority="1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726" priority="1453" operator="greaterThan">
      <formula>0</formula>
    </cfRule>
    <cfRule type="colorScale" priority="1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725" priority="1451" operator="greaterThan">
      <formula>0</formula>
    </cfRule>
    <cfRule type="colorScale" priority="1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724" priority="1449" operator="greaterThan">
      <formula>0</formula>
    </cfRule>
    <cfRule type="colorScale" priority="1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723" priority="1447" operator="greaterThan">
      <formula>0</formula>
    </cfRule>
    <cfRule type="colorScale" priority="1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722" priority="1445" operator="greaterThan">
      <formula>0</formula>
    </cfRule>
    <cfRule type="colorScale" priority="1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721" priority="1443" operator="greaterThan">
      <formula>0</formula>
    </cfRule>
    <cfRule type="colorScale" priority="1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720" priority="1441" operator="greaterThan">
      <formula>0</formula>
    </cfRule>
    <cfRule type="colorScale" priority="1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719" priority="1439" operator="greaterThan">
      <formula>0</formula>
    </cfRule>
    <cfRule type="colorScale" priority="1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718" priority="1437" operator="greaterThan">
      <formula>0</formula>
    </cfRule>
    <cfRule type="colorScale" priority="1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717" priority="1435" operator="greaterThan">
      <formula>0</formula>
    </cfRule>
    <cfRule type="colorScale" priority="1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716" priority="1433" operator="greaterThan">
      <formula>0</formula>
    </cfRule>
    <cfRule type="colorScale" priority="1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715" priority="1431" operator="greaterThan">
      <formula>0</formula>
    </cfRule>
    <cfRule type="colorScale" priority="1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714" priority="1429" operator="greaterThan">
      <formula>0</formula>
    </cfRule>
    <cfRule type="colorScale" priority="1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713" priority="1427" operator="greaterThan">
      <formula>0</formula>
    </cfRule>
    <cfRule type="colorScale" priority="1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712" priority="1425" operator="greaterThan">
      <formula>0</formula>
    </cfRule>
    <cfRule type="colorScale" priority="1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711" priority="1423" operator="greaterThan">
      <formula>0</formula>
    </cfRule>
    <cfRule type="colorScale" priority="1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710" priority="1421" operator="greaterThan">
      <formula>0</formula>
    </cfRule>
    <cfRule type="colorScale" priority="1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709" priority="1419" operator="greaterThan">
      <formula>0</formula>
    </cfRule>
    <cfRule type="colorScale" priority="1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708" priority="1417" operator="greaterThan">
      <formula>0</formula>
    </cfRule>
    <cfRule type="colorScale" priority="1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707" priority="1415" operator="greaterThan">
      <formula>0</formula>
    </cfRule>
    <cfRule type="colorScale" priority="1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706" priority="1413" operator="greaterThan">
      <formula>0</formula>
    </cfRule>
    <cfRule type="colorScale" priority="1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705" priority="1411" operator="greaterThan">
      <formula>0</formula>
    </cfRule>
    <cfRule type="colorScale" priority="1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704" priority="1409" operator="greaterThan">
      <formula>0</formula>
    </cfRule>
    <cfRule type="colorScale" priority="1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703" priority="1407" operator="greaterThan">
      <formula>0</formula>
    </cfRule>
    <cfRule type="colorScale" priority="1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702" priority="1405" operator="greaterThan">
      <formula>0</formula>
    </cfRule>
    <cfRule type="colorScale" priority="1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701" priority="1403" operator="greaterThan">
      <formula>0</formula>
    </cfRule>
    <cfRule type="colorScale" priority="1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700" priority="1401" operator="greaterThan">
      <formula>0</formula>
    </cfRule>
    <cfRule type="colorScale" priority="1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699" priority="1399" operator="greaterThan">
      <formula>0</formula>
    </cfRule>
    <cfRule type="colorScale" priority="1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698" priority="1397" operator="greaterThan">
      <formula>0</formula>
    </cfRule>
    <cfRule type="colorScale" priority="1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697" priority="1395" operator="greaterThan">
      <formula>0</formula>
    </cfRule>
    <cfRule type="colorScale" priority="1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696" priority="1393" operator="greaterThan">
      <formula>0</formula>
    </cfRule>
    <cfRule type="colorScale" priority="1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695" priority="1391" operator="greaterThan">
      <formula>0</formula>
    </cfRule>
    <cfRule type="colorScale" priority="1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694" priority="1389" operator="greaterThan">
      <formula>0</formula>
    </cfRule>
    <cfRule type="colorScale" priority="1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693" priority="1387" operator="greaterThan">
      <formula>0</formula>
    </cfRule>
    <cfRule type="colorScale" priority="1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692" priority="1385" operator="greaterThan">
      <formula>0</formula>
    </cfRule>
    <cfRule type="colorScale" priority="1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691" priority="1383" operator="greaterThan">
      <formula>0</formula>
    </cfRule>
    <cfRule type="colorScale" priority="1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690" priority="1381" operator="greaterThan">
      <formula>0</formula>
    </cfRule>
    <cfRule type="colorScale" priority="1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689" priority="1379" operator="greaterThan">
      <formula>0</formula>
    </cfRule>
    <cfRule type="colorScale" priority="1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688" priority="1377" operator="greaterThan">
      <formula>0</formula>
    </cfRule>
    <cfRule type="colorScale" priority="1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687" priority="1375" operator="greaterThan">
      <formula>0</formula>
    </cfRule>
    <cfRule type="colorScale" priority="1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686" priority="1373" operator="greaterThan">
      <formula>0</formula>
    </cfRule>
    <cfRule type="colorScale" priority="1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685" priority="1371" operator="greaterThan">
      <formula>0</formula>
    </cfRule>
    <cfRule type="colorScale" priority="1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684" priority="1369" operator="greaterThan">
      <formula>0</formula>
    </cfRule>
    <cfRule type="colorScale" priority="1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683" priority="1367" operator="greaterThan">
      <formula>0</formula>
    </cfRule>
    <cfRule type="colorScale" priority="1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682" priority="1365" operator="greaterThan">
      <formula>0</formula>
    </cfRule>
    <cfRule type="colorScale" priority="1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681" priority="1363" operator="greaterThan">
      <formula>0</formula>
    </cfRule>
    <cfRule type="colorScale" priority="1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680" priority="1361" operator="greaterThan">
      <formula>0</formula>
    </cfRule>
    <cfRule type="colorScale" priority="1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679" priority="1359" operator="greaterThan">
      <formula>0</formula>
    </cfRule>
    <cfRule type="colorScale" priority="1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678" priority="1357" operator="greaterThan">
      <formula>0</formula>
    </cfRule>
    <cfRule type="colorScale" priority="1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677" priority="1355" operator="greaterThan">
      <formula>0</formula>
    </cfRule>
    <cfRule type="colorScale" priority="1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676" priority="1353" operator="greaterThan">
      <formula>0</formula>
    </cfRule>
    <cfRule type="colorScale" priority="1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675" priority="1351" operator="greaterThan">
      <formula>0</formula>
    </cfRule>
    <cfRule type="colorScale" priority="1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674" priority="1349" operator="greaterThan">
      <formula>0</formula>
    </cfRule>
    <cfRule type="colorScale" priority="1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673" priority="1347" operator="greaterThan">
      <formula>0</formula>
    </cfRule>
    <cfRule type="colorScale" priority="1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672" priority="1345" operator="greaterThan">
      <formula>0</formula>
    </cfRule>
    <cfRule type="colorScale" priority="1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671" priority="1343" operator="greaterThan">
      <formula>0</formula>
    </cfRule>
    <cfRule type="colorScale" priority="1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670" priority="1341" operator="greaterThan">
      <formula>0</formula>
    </cfRule>
    <cfRule type="colorScale" priority="1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669" priority="1339" operator="greaterThan">
      <formula>0</formula>
    </cfRule>
    <cfRule type="colorScale" priority="1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668" priority="1337" operator="greaterThan">
      <formula>0</formula>
    </cfRule>
    <cfRule type="colorScale" priority="1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667" priority="1335" operator="greaterThan">
      <formula>0</formula>
    </cfRule>
    <cfRule type="colorScale" priority="1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666" priority="1333" operator="greaterThan">
      <formula>0</formula>
    </cfRule>
    <cfRule type="colorScale" priority="1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665" priority="1331" operator="greaterThan">
      <formula>0</formula>
    </cfRule>
    <cfRule type="colorScale" priority="1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664" priority="1329" operator="greaterThan">
      <formula>0</formula>
    </cfRule>
    <cfRule type="colorScale" priority="1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663" priority="1327" operator="greaterThan">
      <formula>0</formula>
    </cfRule>
    <cfRule type="colorScale" priority="1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662" priority="1325" operator="greaterThan">
      <formula>0</formula>
    </cfRule>
    <cfRule type="colorScale" priority="1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661" priority="1323" operator="greaterThan">
      <formula>0</formula>
    </cfRule>
    <cfRule type="colorScale" priority="1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660" priority="1321" operator="greaterThan">
      <formula>0</formula>
    </cfRule>
    <cfRule type="colorScale" priority="1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659" priority="1319" operator="greaterThan">
      <formula>0</formula>
    </cfRule>
    <cfRule type="colorScale" priority="1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658" priority="1317" operator="greaterThan">
      <formula>0</formula>
    </cfRule>
    <cfRule type="colorScale" priority="1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657" priority="1315" operator="greaterThan">
      <formula>0</formula>
    </cfRule>
    <cfRule type="colorScale" priority="1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656" priority="1313" operator="greaterThan">
      <formula>0</formula>
    </cfRule>
    <cfRule type="colorScale" priority="1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655" priority="1311" operator="greaterThan">
      <formula>0</formula>
    </cfRule>
    <cfRule type="colorScale" priority="1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654" priority="1309" operator="greaterThan">
      <formula>0</formula>
    </cfRule>
    <cfRule type="colorScale" priority="1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653" priority="1307" operator="greaterThan">
      <formula>0</formula>
    </cfRule>
    <cfRule type="colorScale" priority="1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652" priority="1305" operator="greaterThan">
      <formula>0</formula>
    </cfRule>
    <cfRule type="colorScale" priority="1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651" priority="1303" operator="greaterThan">
      <formula>0</formula>
    </cfRule>
    <cfRule type="colorScale" priority="1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650" priority="1301" operator="greaterThan">
      <formula>0</formula>
    </cfRule>
    <cfRule type="colorScale" priority="1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649" priority="1299" operator="greaterThan">
      <formula>0</formula>
    </cfRule>
    <cfRule type="colorScale" priority="1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648" priority="1297" operator="greaterThan">
      <formula>0</formula>
    </cfRule>
    <cfRule type="colorScale" priority="1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647" priority="1295" operator="greaterThan">
      <formula>0</formula>
    </cfRule>
    <cfRule type="colorScale" priority="1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646" priority="1293" operator="greaterThan">
      <formula>0</formula>
    </cfRule>
    <cfRule type="colorScale" priority="1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645" priority="1291" operator="greaterThan">
      <formula>0</formula>
    </cfRule>
    <cfRule type="colorScale" priority="1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644" priority="1289" operator="greaterThan">
      <formula>0</formula>
    </cfRule>
    <cfRule type="colorScale" priority="1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643" priority="1287" operator="greaterThan">
      <formula>0</formula>
    </cfRule>
    <cfRule type="colorScale" priority="1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642" priority="1285" operator="greaterThan">
      <formula>0</formula>
    </cfRule>
    <cfRule type="colorScale" priority="1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641" priority="1283" operator="greaterThan">
      <formula>0</formula>
    </cfRule>
    <cfRule type="colorScale" priority="1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640" priority="1281" operator="greaterThan">
      <formula>0</formula>
    </cfRule>
    <cfRule type="colorScale" priority="1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639" priority="1279" operator="greaterThan">
      <formula>0</formula>
    </cfRule>
    <cfRule type="colorScale" priority="1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638" priority="1277" operator="greaterThan">
      <formula>0</formula>
    </cfRule>
    <cfRule type="colorScale" priority="1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637" priority="1275" operator="greaterThan">
      <formula>0</formula>
    </cfRule>
    <cfRule type="colorScale" priority="1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636" priority="1273" operator="greaterThan">
      <formula>0</formula>
    </cfRule>
    <cfRule type="colorScale" priority="1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635" priority="1271" operator="greaterThan">
      <formula>0</formula>
    </cfRule>
    <cfRule type="colorScale" priority="1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634" priority="1269" operator="greaterThan">
      <formula>0</formula>
    </cfRule>
    <cfRule type="colorScale" priority="1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633" priority="1267" operator="greaterThan">
      <formula>0</formula>
    </cfRule>
    <cfRule type="colorScale" priority="1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632" priority="1265" operator="greaterThan">
      <formula>0</formula>
    </cfRule>
    <cfRule type="colorScale" priority="1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631" priority="1263" operator="greaterThan">
      <formula>0</formula>
    </cfRule>
    <cfRule type="colorScale" priority="1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630" priority="1261" operator="greaterThan">
      <formula>0</formula>
    </cfRule>
    <cfRule type="colorScale" priority="1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629" priority="1259" operator="greaterThan">
      <formula>0</formula>
    </cfRule>
    <cfRule type="colorScale" priority="1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628" priority="1257" operator="greaterThan">
      <formula>0</formula>
    </cfRule>
    <cfRule type="colorScale" priority="1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627" priority="1255" operator="greaterThan">
      <formula>0</formula>
    </cfRule>
    <cfRule type="colorScale" priority="1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626" priority="1253" operator="greaterThan">
      <formula>0</formula>
    </cfRule>
    <cfRule type="colorScale" priority="1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625" priority="1251" operator="greaterThan">
      <formula>0</formula>
    </cfRule>
    <cfRule type="colorScale" priority="1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624" priority="1249" operator="greaterThan">
      <formula>0</formula>
    </cfRule>
    <cfRule type="colorScale" priority="1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623" priority="1247" operator="greaterThan">
      <formula>0</formula>
    </cfRule>
    <cfRule type="colorScale" priority="1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622" priority="1245" operator="greaterThan">
      <formula>0</formula>
    </cfRule>
    <cfRule type="colorScale" priority="1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621" priority="1243" operator="greaterThan">
      <formula>0</formula>
    </cfRule>
    <cfRule type="colorScale" priority="1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620" priority="1241" operator="greaterThan">
      <formula>0</formula>
    </cfRule>
    <cfRule type="colorScale" priority="1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619" priority="1239" operator="greaterThan">
      <formula>0</formula>
    </cfRule>
    <cfRule type="colorScale" priority="1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618" priority="1237" operator="greaterThan">
      <formula>0</formula>
    </cfRule>
    <cfRule type="colorScale" priority="1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617" priority="1235" operator="greaterThan">
      <formula>0</formula>
    </cfRule>
    <cfRule type="colorScale" priority="1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616" priority="1233" operator="greaterThan">
      <formula>0</formula>
    </cfRule>
    <cfRule type="colorScale" priority="1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615" priority="1231" operator="greaterThan">
      <formula>0</formula>
    </cfRule>
    <cfRule type="colorScale" priority="1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614" priority="1229" operator="greaterThan">
      <formula>0</formula>
    </cfRule>
    <cfRule type="colorScale" priority="1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613" priority="1227" operator="greaterThan">
      <formula>0</formula>
    </cfRule>
    <cfRule type="colorScale" priority="1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612" priority="1225" operator="greaterThan">
      <formula>0</formula>
    </cfRule>
    <cfRule type="colorScale" priority="1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611" priority="1223" operator="greaterThan">
      <formula>0</formula>
    </cfRule>
    <cfRule type="colorScale" priority="1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610" priority="1221" operator="greaterThan">
      <formula>0</formula>
    </cfRule>
    <cfRule type="colorScale" priority="1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609" priority="1219" operator="greaterThan">
      <formula>0</formula>
    </cfRule>
    <cfRule type="colorScale" priority="1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608" priority="1217" operator="greaterThan">
      <formula>0</formula>
    </cfRule>
    <cfRule type="colorScale" priority="1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607" priority="1215" operator="greaterThan">
      <formula>0</formula>
    </cfRule>
    <cfRule type="colorScale" priority="1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606" priority="1213" operator="greaterThan">
      <formula>0</formula>
    </cfRule>
    <cfRule type="colorScale" priority="1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605" priority="1211" operator="greaterThan">
      <formula>0</formula>
    </cfRule>
    <cfRule type="colorScale" priority="1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604" priority="1209" operator="greaterThan">
      <formula>0</formula>
    </cfRule>
    <cfRule type="colorScale" priority="1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603" priority="1207" operator="greaterThan">
      <formula>0</formula>
    </cfRule>
    <cfRule type="colorScale" priority="1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602" priority="1205" operator="greaterThan">
      <formula>0</formula>
    </cfRule>
    <cfRule type="colorScale" priority="1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601" priority="1203" operator="greaterThan">
      <formula>0</formula>
    </cfRule>
    <cfRule type="colorScale" priority="1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600" priority="1201" operator="greaterThan">
      <formula>0</formula>
    </cfRule>
    <cfRule type="colorScale" priority="1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599" priority="1199" operator="greaterThan">
      <formula>0</formula>
    </cfRule>
    <cfRule type="colorScale" priority="1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598" priority="1197" operator="greaterThan">
      <formula>0</formula>
    </cfRule>
    <cfRule type="colorScale" priority="1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597" priority="1195" operator="greaterThan">
      <formula>0</formula>
    </cfRule>
    <cfRule type="colorScale" priority="1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596" priority="1193" operator="greaterThan">
      <formula>0</formula>
    </cfRule>
    <cfRule type="colorScale" priority="1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595" priority="1191" operator="greaterThan">
      <formula>0</formula>
    </cfRule>
    <cfRule type="colorScale" priority="1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594" priority="1189" operator="greaterThan">
      <formula>0</formula>
    </cfRule>
    <cfRule type="colorScale" priority="1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593" priority="1187" operator="greaterThan">
      <formula>0</formula>
    </cfRule>
    <cfRule type="colorScale" priority="1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592" priority="1185" operator="greaterThan">
      <formula>0</formula>
    </cfRule>
    <cfRule type="colorScale" priority="1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591" priority="1183" operator="greaterThan">
      <formula>0</formula>
    </cfRule>
    <cfRule type="colorScale" priority="1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590" priority="1181" operator="greaterThan">
      <formula>0</formula>
    </cfRule>
    <cfRule type="colorScale" priority="1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589" priority="1179" operator="greaterThan">
      <formula>0</formula>
    </cfRule>
    <cfRule type="colorScale" priority="1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588" priority="1177" operator="greaterThan">
      <formula>0</formula>
    </cfRule>
    <cfRule type="colorScale" priority="1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587" priority="1175" operator="greaterThan">
      <formula>0</formula>
    </cfRule>
    <cfRule type="colorScale" priority="1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586" priority="1173" operator="greaterThan">
      <formula>0</formula>
    </cfRule>
    <cfRule type="colorScale" priority="1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585" priority="1171" operator="greaterThan">
      <formula>0</formula>
    </cfRule>
    <cfRule type="colorScale" priority="1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584" priority="1169" operator="greaterThan">
      <formula>0</formula>
    </cfRule>
    <cfRule type="colorScale" priority="1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583" priority="1167" operator="greaterThan">
      <formula>0</formula>
    </cfRule>
    <cfRule type="colorScale" priority="1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582" priority="1165" operator="greaterThan">
      <formula>0</formula>
    </cfRule>
    <cfRule type="colorScale" priority="1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581" priority="1163" operator="greaterThan">
      <formula>0</formula>
    </cfRule>
    <cfRule type="colorScale" priority="1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580" priority="1161" operator="greaterThan">
      <formula>0</formula>
    </cfRule>
    <cfRule type="colorScale" priority="1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579" priority="1159" operator="greaterThan">
      <formula>0</formula>
    </cfRule>
    <cfRule type="colorScale" priority="1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578" priority="1157" operator="greaterThan">
      <formula>0</formula>
    </cfRule>
    <cfRule type="colorScale" priority="1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577" priority="1155" operator="greaterThan">
      <formula>0</formula>
    </cfRule>
    <cfRule type="colorScale" priority="1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576" priority="1153" operator="greaterThan">
      <formula>0</formula>
    </cfRule>
    <cfRule type="colorScale" priority="1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575" priority="1151" operator="greaterThan">
      <formula>0</formula>
    </cfRule>
    <cfRule type="colorScale" priority="1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574" priority="1149" operator="greaterThan">
      <formula>0</formula>
    </cfRule>
    <cfRule type="colorScale" priority="1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573" priority="1147" operator="greaterThan">
      <formula>0</formula>
    </cfRule>
    <cfRule type="colorScale" priority="1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572" priority="1145" operator="greaterThan">
      <formula>0</formula>
    </cfRule>
    <cfRule type="colorScale" priority="1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571" priority="1143" operator="greaterThan">
      <formula>0</formula>
    </cfRule>
    <cfRule type="colorScale" priority="1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570" priority="1141" operator="greaterThan">
      <formula>0</formula>
    </cfRule>
    <cfRule type="colorScale" priority="1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569" priority="1139" operator="greaterThan">
      <formula>0</formula>
    </cfRule>
    <cfRule type="colorScale" priority="1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568" priority="1137" operator="greaterThan">
      <formula>0</formula>
    </cfRule>
    <cfRule type="colorScale" priority="1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567" priority="1135" operator="greaterThan">
      <formula>0</formula>
    </cfRule>
    <cfRule type="colorScale" priority="1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566" priority="1133" operator="greaterThan">
      <formula>0</formula>
    </cfRule>
    <cfRule type="colorScale" priority="1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565" priority="1131" operator="greaterThan">
      <formula>0</formula>
    </cfRule>
    <cfRule type="colorScale" priority="1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564" priority="1129" operator="greaterThan">
      <formula>0</formula>
    </cfRule>
    <cfRule type="colorScale" priority="1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563" priority="1127" operator="greaterThan">
      <formula>0</formula>
    </cfRule>
    <cfRule type="colorScale" priority="1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562" priority="1125" operator="greaterThan">
      <formula>0</formula>
    </cfRule>
    <cfRule type="colorScale" priority="1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561" priority="1123" operator="greaterThan">
      <formula>0</formula>
    </cfRule>
    <cfRule type="colorScale" priority="1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560" priority="1121" operator="greaterThan">
      <formula>0</formula>
    </cfRule>
    <cfRule type="colorScale" priority="1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559" priority="1119" operator="greaterThan">
      <formula>0</formula>
    </cfRule>
    <cfRule type="colorScale" priority="1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558" priority="1117" operator="greaterThan">
      <formula>0</formula>
    </cfRule>
    <cfRule type="colorScale" priority="1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557" priority="1115" operator="greaterThan">
      <formula>0</formula>
    </cfRule>
    <cfRule type="colorScale" priority="1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556" priority="1113" operator="greaterThan">
      <formula>0</formula>
    </cfRule>
    <cfRule type="colorScale" priority="1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555" priority="1111" operator="greaterThan">
      <formula>0</formula>
    </cfRule>
    <cfRule type="colorScale" priority="1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554" priority="1109" operator="greaterThan">
      <formula>0</formula>
    </cfRule>
    <cfRule type="colorScale" priority="1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553" priority="1107" operator="greaterThan">
      <formula>0</formula>
    </cfRule>
    <cfRule type="colorScale" priority="1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552" priority="1105" operator="greaterThan">
      <formula>0</formula>
    </cfRule>
    <cfRule type="colorScale" priority="1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551" priority="1103" operator="greaterThan">
      <formula>0</formula>
    </cfRule>
    <cfRule type="colorScale" priority="1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550" priority="1101" operator="greaterThan">
      <formula>0</formula>
    </cfRule>
    <cfRule type="colorScale" priority="1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549" priority="1099" operator="greaterThan">
      <formula>0</formula>
    </cfRule>
    <cfRule type="colorScale" priority="1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548" priority="1097" operator="greaterThan">
      <formula>0</formula>
    </cfRule>
    <cfRule type="colorScale" priority="1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547" priority="1095" operator="greaterThan">
      <formula>0</formula>
    </cfRule>
    <cfRule type="colorScale" priority="1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546" priority="1093" operator="greaterThan">
      <formula>0</formula>
    </cfRule>
    <cfRule type="colorScale" priority="1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545" priority="1091" operator="greaterThan">
      <formula>0</formula>
    </cfRule>
    <cfRule type="colorScale" priority="1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544" priority="1089" operator="greaterThan">
      <formula>0</formula>
    </cfRule>
    <cfRule type="colorScale" priority="1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543" priority="1087" operator="greaterThan">
      <formula>0</formula>
    </cfRule>
    <cfRule type="colorScale" priority="1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542" priority="1085" operator="greaterThan">
      <formula>0</formula>
    </cfRule>
    <cfRule type="colorScale" priority="1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541" priority="1083" operator="greaterThan">
      <formula>0</formula>
    </cfRule>
    <cfRule type="colorScale" priority="1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540" priority="1081" operator="greaterThan">
      <formula>0</formula>
    </cfRule>
    <cfRule type="colorScale" priority="1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539" priority="1079" operator="greaterThan">
      <formula>0</formula>
    </cfRule>
    <cfRule type="colorScale" priority="1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538" priority="1077" operator="greaterThan">
      <formula>0</formula>
    </cfRule>
    <cfRule type="colorScale" priority="1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537" priority="1075" operator="greaterThan">
      <formula>0</formula>
    </cfRule>
    <cfRule type="colorScale" priority="1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536" priority="1073" operator="greaterThan">
      <formula>0</formula>
    </cfRule>
    <cfRule type="colorScale" priority="1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535" priority="1071" operator="greaterThan">
      <formula>0</formula>
    </cfRule>
    <cfRule type="colorScale" priority="1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534" priority="1069" operator="greaterThan">
      <formula>0</formula>
    </cfRule>
    <cfRule type="colorScale" priority="1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533" priority="1067" operator="greaterThan">
      <formula>0</formula>
    </cfRule>
    <cfRule type="colorScale" priority="1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532" priority="1065" operator="greaterThan">
      <formula>0</formula>
    </cfRule>
    <cfRule type="colorScale" priority="1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531" priority="1063" operator="greaterThan">
      <formula>0</formula>
    </cfRule>
    <cfRule type="colorScale" priority="1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530" priority="1061" operator="greaterThan">
      <formula>0</formula>
    </cfRule>
    <cfRule type="colorScale" priority="1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529" priority="1059" operator="greaterThan">
      <formula>0</formula>
    </cfRule>
    <cfRule type="colorScale" priority="1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528" priority="1057" operator="greaterThan">
      <formula>0</formula>
    </cfRule>
    <cfRule type="colorScale" priority="1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527" priority="1055" operator="greaterThan">
      <formula>0</formula>
    </cfRule>
    <cfRule type="colorScale" priority="1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526" priority="1053" operator="greaterThan">
      <formula>0</formula>
    </cfRule>
    <cfRule type="colorScale" priority="1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525" priority="1051" operator="greaterThan">
      <formula>0</formula>
    </cfRule>
    <cfRule type="colorScale" priority="1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524" priority="1049" operator="greaterThan">
      <formula>0</formula>
    </cfRule>
    <cfRule type="colorScale" priority="1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523" priority="1047" operator="greaterThan">
      <formula>0</formula>
    </cfRule>
    <cfRule type="colorScale" priority="1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522" priority="1045" operator="greaterThan">
      <formula>0</formula>
    </cfRule>
    <cfRule type="colorScale" priority="1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521" priority="1043" operator="greaterThan">
      <formula>0</formula>
    </cfRule>
    <cfRule type="colorScale" priority="1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520" priority="1041" operator="greaterThan">
      <formula>0</formula>
    </cfRule>
    <cfRule type="colorScale" priority="1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519" priority="1039" operator="greaterThan">
      <formula>0</formula>
    </cfRule>
    <cfRule type="colorScale" priority="1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518" priority="1037" operator="greaterThan">
      <formula>0</formula>
    </cfRule>
    <cfRule type="colorScale" priority="1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517" priority="1035" operator="greaterThan">
      <formula>0</formula>
    </cfRule>
    <cfRule type="colorScale" priority="1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516" priority="1033" operator="greaterThan">
      <formula>0</formula>
    </cfRule>
    <cfRule type="colorScale" priority="1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515" priority="1031" operator="greaterThan">
      <formula>0</formula>
    </cfRule>
    <cfRule type="colorScale" priority="1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514" priority="1029" operator="greaterThan">
      <formula>0</formula>
    </cfRule>
    <cfRule type="colorScale" priority="1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513" priority="1027" operator="greaterThan">
      <formula>0</formula>
    </cfRule>
    <cfRule type="colorScale" priority="1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512" priority="1025" operator="greaterThan">
      <formula>0</formula>
    </cfRule>
    <cfRule type="colorScale" priority="1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511" priority="1023" operator="greaterThan">
      <formula>0</formula>
    </cfRule>
    <cfRule type="colorScale" priority="1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510" priority="1021" operator="greaterThan">
      <formula>0</formula>
    </cfRule>
    <cfRule type="colorScale" priority="1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509" priority="1019" operator="greaterThan">
      <formula>0</formula>
    </cfRule>
    <cfRule type="colorScale" priority="1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508" priority="1017" operator="greaterThan">
      <formula>0</formula>
    </cfRule>
    <cfRule type="colorScale" priority="1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507" priority="1015" operator="greaterThan">
      <formula>0</formula>
    </cfRule>
    <cfRule type="colorScale" priority="1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506" priority="1013" operator="greaterThan">
      <formula>0</formula>
    </cfRule>
    <cfRule type="colorScale" priority="1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505" priority="1011" operator="greaterThan">
      <formula>0</formula>
    </cfRule>
    <cfRule type="colorScale" priority="1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504" priority="1009" operator="greaterThan">
      <formula>0</formula>
    </cfRule>
    <cfRule type="colorScale" priority="1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503" priority="1007" operator="greaterThan">
      <formula>0</formula>
    </cfRule>
    <cfRule type="colorScale" priority="1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502" priority="1005" operator="greaterThan">
      <formula>0</formula>
    </cfRule>
    <cfRule type="colorScale" priority="1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501" priority="1003" operator="greaterThan">
      <formula>0</formula>
    </cfRule>
    <cfRule type="colorScale" priority="1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500" priority="1001" operator="greaterThan">
      <formula>0</formula>
    </cfRule>
    <cfRule type="colorScale" priority="1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499" priority="999" operator="greaterThan">
      <formula>0</formula>
    </cfRule>
    <cfRule type="colorScale" priority="1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498" priority="997" operator="greaterThan">
      <formula>0</formula>
    </cfRule>
    <cfRule type="colorScale" priority="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497" priority="995" operator="greaterThan">
      <formula>0</formula>
    </cfRule>
    <cfRule type="colorScale" priority="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496" priority="993" operator="greaterThan">
      <formula>0</formula>
    </cfRule>
    <cfRule type="colorScale" priority="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495" priority="991" operator="greaterThan">
      <formula>0</formula>
    </cfRule>
    <cfRule type="colorScale" priority="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494" priority="989" operator="greaterThan">
      <formula>0</formula>
    </cfRule>
    <cfRule type="colorScale" priority="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493" priority="987" operator="greaterThan">
      <formula>0</formula>
    </cfRule>
    <cfRule type="colorScale" priority="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492" priority="985" operator="greaterThan">
      <formula>0</formula>
    </cfRule>
    <cfRule type="colorScale" priority="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491" priority="983" operator="greaterThan">
      <formula>0</formula>
    </cfRule>
    <cfRule type="colorScale" priority="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490" priority="981" operator="greaterThan">
      <formula>0</formula>
    </cfRule>
    <cfRule type="colorScale" priority="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489" priority="979" operator="greaterThan">
      <formula>0</formula>
    </cfRule>
    <cfRule type="colorScale" priority="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488" priority="977" operator="greaterThan">
      <formula>0</formula>
    </cfRule>
    <cfRule type="colorScale" priority="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487" priority="975" operator="greaterThan">
      <formula>0</formula>
    </cfRule>
    <cfRule type="colorScale" priority="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486" priority="973" operator="greaterThan">
      <formula>0</formula>
    </cfRule>
    <cfRule type="colorScale" priority="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485" priority="971" operator="greaterThan">
      <formula>0</formula>
    </cfRule>
    <cfRule type="colorScale" priority="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484" priority="969" operator="greaterThan">
      <formula>0</formula>
    </cfRule>
    <cfRule type="colorScale" priority="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483" priority="967" operator="greaterThan">
      <formula>0</formula>
    </cfRule>
    <cfRule type="colorScale" priority="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482" priority="965" operator="greaterThan">
      <formula>0</formula>
    </cfRule>
    <cfRule type="colorScale" priority="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481" priority="963" operator="greaterThan">
      <formula>0</formula>
    </cfRule>
    <cfRule type="colorScale" priority="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480" priority="961" operator="greaterThan">
      <formula>0</formula>
    </cfRule>
    <cfRule type="colorScale" priority="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479" priority="959" operator="greaterThan">
      <formula>0</formula>
    </cfRule>
    <cfRule type="colorScale" priority="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478" priority="957" operator="greaterThan">
      <formula>0</formula>
    </cfRule>
    <cfRule type="colorScale" priority="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477" priority="955" operator="greaterThan">
      <formula>0</formula>
    </cfRule>
    <cfRule type="colorScale" priority="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476" priority="953" operator="greaterThan">
      <formula>0</formula>
    </cfRule>
    <cfRule type="colorScale" priority="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475" priority="951" operator="greaterThan">
      <formula>0</formula>
    </cfRule>
    <cfRule type="colorScale" priority="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474" priority="949" operator="greaterThan">
      <formula>0</formula>
    </cfRule>
    <cfRule type="colorScale" priority="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473" priority="947" operator="greaterThan">
      <formula>0</formula>
    </cfRule>
    <cfRule type="colorScale" priority="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472" priority="945" operator="greaterThan">
      <formula>0</formula>
    </cfRule>
    <cfRule type="colorScale" priority="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471" priority="943" operator="greaterThan">
      <formula>0</formula>
    </cfRule>
    <cfRule type="colorScale" priority="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470" priority="941" operator="greaterThan">
      <formula>0</formula>
    </cfRule>
    <cfRule type="colorScale" priority="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469" priority="939" operator="greaterThan">
      <formula>0</formula>
    </cfRule>
    <cfRule type="colorScale" priority="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468" priority="937" operator="greaterThan">
      <formula>0</formula>
    </cfRule>
    <cfRule type="colorScale" priority="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467" priority="935" operator="greaterThan">
      <formula>0</formula>
    </cfRule>
    <cfRule type="colorScale" priority="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466" priority="933" operator="greaterThan">
      <formula>0</formula>
    </cfRule>
    <cfRule type="colorScale" priority="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465" priority="931" operator="greaterThan">
      <formula>0</formula>
    </cfRule>
    <cfRule type="colorScale" priority="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464" priority="929" operator="greaterThan">
      <formula>0</formula>
    </cfRule>
    <cfRule type="colorScale" priority="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463" priority="927" operator="greaterThan">
      <formula>0</formula>
    </cfRule>
    <cfRule type="colorScale" priority="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462" priority="925" operator="greaterThan">
      <formula>0</formula>
    </cfRule>
    <cfRule type="colorScale" priority="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461" priority="923" operator="greaterThan">
      <formula>0</formula>
    </cfRule>
    <cfRule type="colorScale" priority="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460" priority="921" operator="greaterThan">
      <formula>0</formula>
    </cfRule>
    <cfRule type="colorScale" priority="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459" priority="919" operator="greaterThan">
      <formula>0</formula>
    </cfRule>
    <cfRule type="colorScale" priority="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458" priority="917" operator="greaterThan">
      <formula>0</formula>
    </cfRule>
    <cfRule type="colorScale" priority="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457" priority="915" operator="greaterThan">
      <formula>0</formula>
    </cfRule>
    <cfRule type="colorScale" priority="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456" priority="913" operator="greaterThan">
      <formula>0</formula>
    </cfRule>
    <cfRule type="colorScale" priority="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455" priority="911" operator="greaterThan">
      <formula>0</formula>
    </cfRule>
    <cfRule type="colorScale" priority="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454" priority="909" operator="greaterThan">
      <formula>0</formula>
    </cfRule>
    <cfRule type="colorScale" priority="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453" priority="907" operator="greaterThan">
      <formula>0</formula>
    </cfRule>
    <cfRule type="colorScale" priority="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452" priority="905" operator="greaterThan">
      <formula>0</formula>
    </cfRule>
    <cfRule type="colorScale" priority="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451" priority="903" operator="greaterThan">
      <formula>0</formula>
    </cfRule>
    <cfRule type="colorScale" priority="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450" priority="901" operator="greaterThan">
      <formula>0</formula>
    </cfRule>
    <cfRule type="colorScale" priority="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449" priority="899" operator="greaterThan">
      <formula>0</formula>
    </cfRule>
    <cfRule type="colorScale" priority="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448" priority="897" operator="greaterThan">
      <formula>0</formula>
    </cfRule>
    <cfRule type="colorScale" priority="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447" priority="895" operator="greaterThan">
      <formula>0</formula>
    </cfRule>
    <cfRule type="colorScale" priority="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46" priority="893" operator="greaterThan">
      <formula>0</formula>
    </cfRule>
    <cfRule type="colorScale" priority="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445" priority="891" operator="greaterThan">
      <formula>0</formula>
    </cfRule>
    <cfRule type="colorScale" priority="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44" priority="889" operator="greaterThan">
      <formula>0</formula>
    </cfRule>
    <cfRule type="colorScale" priority="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443" priority="887" operator="greaterThan">
      <formula>0</formula>
    </cfRule>
    <cfRule type="colorScale" priority="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442" priority="885" operator="greaterThan">
      <formula>0</formula>
    </cfRule>
    <cfRule type="colorScale" priority="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441" priority="883" operator="greaterThan">
      <formula>0</formula>
    </cfRule>
    <cfRule type="colorScale" priority="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440" priority="881" operator="greaterThan">
      <formula>0</formula>
    </cfRule>
    <cfRule type="colorScale" priority="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439" priority="879" operator="greaterThan">
      <formula>0</formula>
    </cfRule>
    <cfRule type="colorScale" priority="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438" priority="877" operator="greaterThan">
      <formula>0</formula>
    </cfRule>
    <cfRule type="colorScale" priority="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437" priority="875" operator="greaterThan">
      <formula>0</formula>
    </cfRule>
    <cfRule type="colorScale" priority="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436" priority="873" operator="greaterThan">
      <formula>0</formula>
    </cfRule>
    <cfRule type="colorScale" priority="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435" priority="871" operator="greaterThan">
      <formula>0</formula>
    </cfRule>
    <cfRule type="colorScale" priority="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434" priority="869" operator="greaterThan">
      <formula>0</formula>
    </cfRule>
    <cfRule type="colorScale" priority="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433" priority="867" operator="greaterThan">
      <formula>0</formula>
    </cfRule>
    <cfRule type="colorScale" priority="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432" priority="865" operator="greaterThan">
      <formula>0</formula>
    </cfRule>
    <cfRule type="colorScale" priority="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431" priority="863" operator="greaterThan">
      <formula>0</formula>
    </cfRule>
    <cfRule type="colorScale" priority="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30" priority="861" operator="greaterThan">
      <formula>0</formula>
    </cfRule>
    <cfRule type="colorScale" priority="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429" priority="859" operator="greaterThan">
      <formula>0</formula>
    </cfRule>
    <cfRule type="colorScale" priority="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428" priority="857" operator="greaterThan">
      <formula>0</formula>
    </cfRule>
    <cfRule type="colorScale" priority="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427" priority="855" operator="greaterThan">
      <formula>0</formula>
    </cfRule>
    <cfRule type="colorScale" priority="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426" priority="853" operator="greaterThan">
      <formula>0</formula>
    </cfRule>
    <cfRule type="colorScale" priority="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425" priority="851" operator="greaterThan">
      <formula>0</formula>
    </cfRule>
    <cfRule type="colorScale" priority="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424" priority="849" operator="greaterThan">
      <formula>0</formula>
    </cfRule>
    <cfRule type="colorScale" priority="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423" priority="847" operator="greaterThan">
      <formula>0</formula>
    </cfRule>
    <cfRule type="colorScale" priority="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422" priority="845" operator="greaterThan">
      <formula>0</formula>
    </cfRule>
    <cfRule type="colorScale" priority="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421" priority="843" operator="greaterThan">
      <formula>0</formula>
    </cfRule>
    <cfRule type="colorScale" priority="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420" priority="841" operator="greaterThan">
      <formula>0</formula>
    </cfRule>
    <cfRule type="colorScale" priority="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419" priority="839" operator="greaterThan">
      <formula>0</formula>
    </cfRule>
    <cfRule type="colorScale" priority="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418" priority="837" operator="greaterThan">
      <formula>0</formula>
    </cfRule>
    <cfRule type="colorScale" priority="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417" priority="835" operator="greaterThan">
      <formula>0</formula>
    </cfRule>
    <cfRule type="colorScale" priority="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416" priority="833" operator="greaterThan">
      <formula>0</formula>
    </cfRule>
    <cfRule type="colorScale" priority="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415" priority="831" operator="greaterThan">
      <formula>0</formula>
    </cfRule>
    <cfRule type="colorScale" priority="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414" priority="829" operator="greaterThan">
      <formula>0</formula>
    </cfRule>
    <cfRule type="colorScale" priority="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413" priority="827" operator="greaterThan">
      <formula>0</formula>
    </cfRule>
    <cfRule type="colorScale" priority="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412" priority="825" operator="greaterThan">
      <formula>0</formula>
    </cfRule>
    <cfRule type="colorScale" priority="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411" priority="823" operator="greaterThan">
      <formula>0</formula>
    </cfRule>
    <cfRule type="colorScale" priority="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410" priority="821" operator="greaterThan">
      <formula>0</formula>
    </cfRule>
    <cfRule type="colorScale" priority="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409" priority="819" operator="greaterThan">
      <formula>0</formula>
    </cfRule>
    <cfRule type="colorScale" priority="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408" priority="817" operator="greaterThan">
      <formula>0</formula>
    </cfRule>
    <cfRule type="colorScale" priority="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407" priority="815" operator="greaterThan">
      <formula>0</formula>
    </cfRule>
    <cfRule type="colorScale" priority="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406" priority="813" operator="greaterThan">
      <formula>0</formula>
    </cfRule>
    <cfRule type="colorScale" priority="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405" priority="811" operator="greaterThan">
      <formula>0</formula>
    </cfRule>
    <cfRule type="colorScale" priority="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404" priority="809" operator="greaterThan">
      <formula>0</formula>
    </cfRule>
    <cfRule type="colorScale" priority="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403" priority="807" operator="greaterThan">
      <formula>0</formula>
    </cfRule>
    <cfRule type="colorScale" priority="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402" priority="805" operator="greaterThan">
      <formula>0</formula>
    </cfRule>
    <cfRule type="colorScale" priority="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401" priority="803" operator="greaterThan">
      <formula>0</formula>
    </cfRule>
    <cfRule type="colorScale" priority="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400" priority="801" operator="greaterThan">
      <formula>0</formula>
    </cfRule>
    <cfRule type="colorScale" priority="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99" priority="799" operator="greaterThan">
      <formula>0</formula>
    </cfRule>
    <cfRule type="colorScale" priority="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98" priority="797" operator="greaterThan">
      <formula>0</formula>
    </cfRule>
    <cfRule type="colorScale" priority="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97" priority="795" operator="greaterThan">
      <formula>0</formula>
    </cfRule>
    <cfRule type="colorScale" priority="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96" priority="793" operator="greaterThan">
      <formula>0</formula>
    </cfRule>
    <cfRule type="colorScale" priority="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95" priority="791" operator="greaterThan">
      <formula>0</formula>
    </cfRule>
    <cfRule type="colorScale" priority="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94" priority="789" operator="greaterThan">
      <formula>0</formula>
    </cfRule>
    <cfRule type="colorScale" priority="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93" priority="787" operator="greaterThan">
      <formula>0</formula>
    </cfRule>
    <cfRule type="colorScale" priority="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92" priority="785" operator="greaterThan">
      <formula>0</formula>
    </cfRule>
    <cfRule type="colorScale" priority="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91" priority="783" operator="greaterThan">
      <formula>0</formula>
    </cfRule>
    <cfRule type="colorScale" priority="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90" priority="781" operator="greaterThan">
      <formula>0</formula>
    </cfRule>
    <cfRule type="colorScale" priority="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89" priority="779" operator="greaterThan">
      <formula>0</formula>
    </cfRule>
    <cfRule type="colorScale" priority="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88" priority="777" operator="greaterThan">
      <formula>0</formula>
    </cfRule>
    <cfRule type="colorScale" priority="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87" priority="775" operator="greaterThan">
      <formula>0</formula>
    </cfRule>
    <cfRule type="colorScale" priority="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86" priority="773" operator="greaterThan">
      <formula>0</formula>
    </cfRule>
    <cfRule type="colorScale" priority="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85" priority="771" operator="greaterThan">
      <formula>0</formula>
    </cfRule>
    <cfRule type="colorScale" priority="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84" priority="769" operator="greaterThan">
      <formula>0</formula>
    </cfRule>
    <cfRule type="colorScale" priority="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83" priority="767" operator="greaterThan">
      <formula>0</formula>
    </cfRule>
    <cfRule type="colorScale" priority="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82" priority="765" operator="greaterThan">
      <formula>0</formula>
    </cfRule>
    <cfRule type="colorScale" priority="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81" priority="763" operator="greaterThan">
      <formula>0</formula>
    </cfRule>
    <cfRule type="colorScale" priority="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80" priority="761" operator="greaterThan">
      <formula>0</formula>
    </cfRule>
    <cfRule type="colorScale" priority="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79" priority="759" operator="greaterThan">
      <formula>0</formula>
    </cfRule>
    <cfRule type="colorScale" priority="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78" priority="757" operator="greaterThan">
      <formula>0</formula>
    </cfRule>
    <cfRule type="colorScale" priority="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77" priority="755" operator="greaterThan">
      <formula>0</formula>
    </cfRule>
    <cfRule type="colorScale" priority="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76" priority="753" operator="greaterThan">
      <formula>0</formula>
    </cfRule>
    <cfRule type="colorScale" priority="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75" priority="751" operator="greaterThan">
      <formula>0</formula>
    </cfRule>
    <cfRule type="colorScale" priority="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74" priority="749" operator="greaterThan">
      <formula>0</formula>
    </cfRule>
    <cfRule type="colorScale" priority="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73" priority="747" operator="greaterThan">
      <formula>0</formula>
    </cfRule>
    <cfRule type="colorScale" priority="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72" priority="745" operator="greaterThan">
      <formula>0</formula>
    </cfRule>
    <cfRule type="colorScale" priority="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71" priority="743" operator="greaterThan">
      <formula>0</formula>
    </cfRule>
    <cfRule type="colorScale" priority="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70" priority="741" operator="greaterThan">
      <formula>0</formula>
    </cfRule>
    <cfRule type="colorScale" priority="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69" priority="739" operator="greaterThan">
      <formula>0</formula>
    </cfRule>
    <cfRule type="colorScale" priority="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68" priority="737" operator="greaterThan">
      <formula>0</formula>
    </cfRule>
    <cfRule type="colorScale" priority="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367" priority="735" operator="greaterThan">
      <formula>0</formula>
    </cfRule>
    <cfRule type="colorScale" priority="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366" priority="733" operator="greaterThan">
      <formula>0</formula>
    </cfRule>
    <cfRule type="colorScale" priority="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365" priority="731" operator="greaterThan">
      <formula>0</formula>
    </cfRule>
    <cfRule type="colorScale" priority="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364" priority="729" operator="greaterThan">
      <formula>0</formula>
    </cfRule>
    <cfRule type="colorScale" priority="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363" priority="727" operator="greaterThan">
      <formula>0</formula>
    </cfRule>
    <cfRule type="colorScale" priority="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362" priority="725" operator="greaterThan">
      <formula>0</formula>
    </cfRule>
    <cfRule type="colorScale" priority="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361" priority="723" operator="greaterThan">
      <formula>0</formula>
    </cfRule>
    <cfRule type="colorScale" priority="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360" priority="721" operator="greaterThan">
      <formula>0</formula>
    </cfRule>
    <cfRule type="colorScale" priority="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359" priority="719" operator="greaterThan">
      <formula>0</formula>
    </cfRule>
    <cfRule type="colorScale" priority="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358" priority="717" operator="greaterThan">
      <formula>0</formula>
    </cfRule>
    <cfRule type="colorScale" priority="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357" priority="715" operator="greaterThan">
      <formula>0</formula>
    </cfRule>
    <cfRule type="colorScale" priority="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56" priority="713" operator="greaterThan">
      <formula>0</formula>
    </cfRule>
    <cfRule type="colorScale" priority="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355" priority="711" operator="greaterThan">
      <formula>0</formula>
    </cfRule>
    <cfRule type="colorScale" priority="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54" priority="709" operator="greaterThan">
      <formula>0</formula>
    </cfRule>
    <cfRule type="colorScale" priority="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353" priority="707" operator="greaterThan">
      <formula>0</formula>
    </cfRule>
    <cfRule type="colorScale" priority="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352" priority="705" operator="greaterThan">
      <formula>0</formula>
    </cfRule>
    <cfRule type="colorScale" priority="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351" priority="703" operator="greaterThan">
      <formula>0</formula>
    </cfRule>
    <cfRule type="colorScale" priority="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350" priority="701" operator="greaterThan">
      <formula>0</formula>
    </cfRule>
    <cfRule type="colorScale" priority="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349" priority="699" operator="greaterThan">
      <formula>0</formula>
    </cfRule>
    <cfRule type="colorScale" priority="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348" priority="697" operator="greaterThan">
      <formula>0</formula>
    </cfRule>
    <cfRule type="colorScale" priority="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347" priority="695" operator="greaterThan">
      <formula>0</formula>
    </cfRule>
    <cfRule type="colorScale" priority="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346" priority="693" operator="greaterThan">
      <formula>0</formula>
    </cfRule>
    <cfRule type="colorScale" priority="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345" priority="691" operator="greaterThan">
      <formula>0</formula>
    </cfRule>
    <cfRule type="colorScale" priority="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344" priority="689" operator="greaterThan">
      <formula>0</formula>
    </cfRule>
    <cfRule type="colorScale" priority="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343" priority="687" operator="greaterThan">
      <formula>0</formula>
    </cfRule>
    <cfRule type="colorScale" priority="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342" priority="685" operator="greaterThan">
      <formula>0</formula>
    </cfRule>
    <cfRule type="colorScale" priority="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341" priority="683" operator="greaterThan">
      <formula>0</formula>
    </cfRule>
    <cfRule type="colorScale" priority="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340" priority="681" operator="greaterThan">
      <formula>0</formula>
    </cfRule>
    <cfRule type="colorScale" priority="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339" priority="679" operator="greaterThan">
      <formula>0</formula>
    </cfRule>
    <cfRule type="colorScale" priority="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338" priority="677" operator="greaterThan">
      <formula>0</formula>
    </cfRule>
    <cfRule type="colorScale" priority="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337" priority="675" operator="greaterThan">
      <formula>0</formula>
    </cfRule>
    <cfRule type="colorScale" priority="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336" priority="673" operator="greaterThan">
      <formula>0</formula>
    </cfRule>
    <cfRule type="colorScale" priority="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335" priority="671" operator="greaterThan">
      <formula>0</formula>
    </cfRule>
    <cfRule type="colorScale" priority="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334" priority="669" operator="greaterThan">
      <formula>0</formula>
    </cfRule>
    <cfRule type="colorScale" priority="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333" priority="667" operator="greaterThan">
      <formula>0</formula>
    </cfRule>
    <cfRule type="colorScale" priority="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332" priority="665" operator="greaterThan">
      <formula>0</formula>
    </cfRule>
    <cfRule type="colorScale" priority="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331" priority="663" operator="greaterThan">
      <formula>0</formula>
    </cfRule>
    <cfRule type="colorScale" priority="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330" priority="661" operator="greaterThan">
      <formula>0</formula>
    </cfRule>
    <cfRule type="colorScale" priority="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329" priority="659" operator="greaterThan">
      <formula>0</formula>
    </cfRule>
    <cfRule type="colorScale" priority="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328" priority="657" operator="greaterThan">
      <formula>0</formula>
    </cfRule>
    <cfRule type="colorScale" priority="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327" priority="655" operator="greaterThan">
      <formula>0</formula>
    </cfRule>
    <cfRule type="colorScale" priority="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326" priority="653" operator="greaterThan">
      <formula>0</formula>
    </cfRule>
    <cfRule type="colorScale" priority="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325" priority="651" operator="greaterThan">
      <formula>0</formula>
    </cfRule>
    <cfRule type="colorScale" priority="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324" priority="649" operator="greaterThan">
      <formula>0</formula>
    </cfRule>
    <cfRule type="colorScale" priority="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323" priority="647" operator="greaterThan">
      <formula>0</formula>
    </cfRule>
    <cfRule type="colorScale" priority="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322" priority="645" operator="greaterThan">
      <formula>0</formula>
    </cfRule>
    <cfRule type="colorScale" priority="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321" priority="643" operator="greaterThan">
      <formula>0</formula>
    </cfRule>
    <cfRule type="colorScale" priority="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320" priority="641" operator="greaterThan">
      <formula>0</formula>
    </cfRule>
    <cfRule type="colorScale" priority="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319" priority="639" operator="greaterThan">
      <formula>0</formula>
    </cfRule>
    <cfRule type="colorScale" priority="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318" priority="637" operator="greaterThan">
      <formula>0</formula>
    </cfRule>
    <cfRule type="colorScale" priority="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317" priority="635" operator="greaterThan">
      <formula>0</formula>
    </cfRule>
    <cfRule type="colorScale" priority="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316" priority="633" operator="greaterThan">
      <formula>0</formula>
    </cfRule>
    <cfRule type="colorScale" priority="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315" priority="631" operator="greaterThan">
      <formula>0</formula>
    </cfRule>
    <cfRule type="colorScale" priority="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314" priority="629" operator="greaterThan">
      <formula>0</formula>
    </cfRule>
    <cfRule type="colorScale" priority="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313" priority="627" operator="greaterThan">
      <formula>0</formula>
    </cfRule>
    <cfRule type="colorScale" priority="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312" priority="625" operator="greaterThan">
      <formula>0</formula>
    </cfRule>
    <cfRule type="colorScale" priority="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311" priority="623" operator="greaterThan">
      <formula>0</formula>
    </cfRule>
    <cfRule type="colorScale" priority="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310" priority="621" operator="greaterThan">
      <formula>0</formula>
    </cfRule>
    <cfRule type="colorScale" priority="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309" priority="619" operator="greaterThan">
      <formula>0</formula>
    </cfRule>
    <cfRule type="colorScale" priority="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308" priority="617" operator="greaterThan">
      <formula>0</formula>
    </cfRule>
    <cfRule type="colorScale" priority="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307" priority="615" operator="greaterThan">
      <formula>0</formula>
    </cfRule>
    <cfRule type="colorScale" priority="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306" priority="613" operator="greaterThan">
      <formula>0</formula>
    </cfRule>
    <cfRule type="colorScale" priority="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305" priority="611" operator="greaterThan">
      <formula>0</formula>
    </cfRule>
    <cfRule type="colorScale" priority="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304" priority="609" operator="greaterThan">
      <formula>0</formula>
    </cfRule>
    <cfRule type="colorScale" priority="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303" priority="607" operator="greaterThan">
      <formula>0</formula>
    </cfRule>
    <cfRule type="colorScale" priority="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302" priority="605" operator="greaterThan">
      <formula>0</formula>
    </cfRule>
    <cfRule type="colorScale" priority="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301" priority="603" operator="greaterThan">
      <formula>0</formula>
    </cfRule>
    <cfRule type="colorScale" priority="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300" priority="601" operator="greaterThan">
      <formula>0</formula>
    </cfRule>
    <cfRule type="colorScale" priority="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299" priority="599" operator="greaterThan">
      <formula>0</formula>
    </cfRule>
    <cfRule type="colorScale" priority="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298" priority="597" operator="greaterThan">
      <formula>0</formula>
    </cfRule>
    <cfRule type="colorScale" priority="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297" priority="595" operator="greaterThan">
      <formula>0</formula>
    </cfRule>
    <cfRule type="colorScale" priority="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296" priority="593" operator="greaterThan">
      <formula>0</formula>
    </cfRule>
    <cfRule type="colorScale" priority="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295" priority="591" operator="greaterThan">
      <formula>0</formula>
    </cfRule>
    <cfRule type="colorScale" priority="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294" priority="589" operator="greaterThan">
      <formula>0</formula>
    </cfRule>
    <cfRule type="colorScale" priority="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293" priority="587" operator="greaterThan">
      <formula>0</formula>
    </cfRule>
    <cfRule type="colorScale" priority="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92" priority="585" operator="greaterThan">
      <formula>0</formula>
    </cfRule>
    <cfRule type="colorScale" priority="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291" priority="583" operator="greaterThan">
      <formula>0</formula>
    </cfRule>
    <cfRule type="colorScale" priority="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90" priority="581" operator="greaterThan">
      <formula>0</formula>
    </cfRule>
    <cfRule type="colorScale" priority="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289" priority="579" operator="greaterThan">
      <formula>0</formula>
    </cfRule>
    <cfRule type="colorScale" priority="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288" priority="577" operator="greaterThan">
      <formula>0</formula>
    </cfRule>
    <cfRule type="colorScale" priority="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287" priority="575" operator="greaterThan">
      <formula>0</formula>
    </cfRule>
    <cfRule type="colorScale" priority="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286" priority="573" operator="greaterThan">
      <formula>0</formula>
    </cfRule>
    <cfRule type="colorScale" priority="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285" priority="571" operator="greaterThan">
      <formula>0</formula>
    </cfRule>
    <cfRule type="colorScale" priority="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284" priority="569" operator="greaterThan">
      <formula>0</formula>
    </cfRule>
    <cfRule type="colorScale" priority="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283" priority="567" operator="greaterThan">
      <formula>0</formula>
    </cfRule>
    <cfRule type="colorScale" priority="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282" priority="565" operator="greaterThan">
      <formula>0</formula>
    </cfRule>
    <cfRule type="colorScale" priority="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281" priority="563" operator="greaterThan">
      <formula>0</formula>
    </cfRule>
    <cfRule type="colorScale" priority="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280" priority="561" operator="greaterThan">
      <formula>0</formula>
    </cfRule>
    <cfRule type="colorScale" priority="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279" priority="559" operator="greaterThan">
      <formula>0</formula>
    </cfRule>
    <cfRule type="colorScale" priority="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278" priority="557" operator="greaterThan">
      <formula>0</formula>
    </cfRule>
    <cfRule type="colorScale" priority="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277" priority="555" operator="greaterThan">
      <formula>0</formula>
    </cfRule>
    <cfRule type="colorScale" priority="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76" priority="553" operator="greaterThan">
      <formula>0</formula>
    </cfRule>
    <cfRule type="colorScale" priority="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275" priority="551" operator="greaterThan">
      <formula>0</formula>
    </cfRule>
    <cfRule type="colorScale" priority="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74" priority="549" operator="greaterThan">
      <formula>0</formula>
    </cfRule>
    <cfRule type="colorScale" priority="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273" priority="547" operator="greaterThan">
      <formula>0</formula>
    </cfRule>
    <cfRule type="colorScale" priority="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272" priority="545" operator="greaterThan">
      <formula>0</formula>
    </cfRule>
    <cfRule type="colorScale" priority="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271" priority="543" operator="greaterThan">
      <formula>0</formula>
    </cfRule>
    <cfRule type="colorScale" priority="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270" priority="541" operator="greaterThan">
      <formula>0</formula>
    </cfRule>
    <cfRule type="colorScale" priority="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269" priority="539" operator="greaterThan">
      <formula>0</formula>
    </cfRule>
    <cfRule type="colorScale" priority="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268" priority="537" operator="greaterThan">
      <formula>0</formula>
    </cfRule>
    <cfRule type="colorScale" priority="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267" priority="535" operator="greaterThan">
      <formula>0</formula>
    </cfRule>
    <cfRule type="colorScale" priority="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266" priority="533" operator="greaterThan">
      <formula>0</formula>
    </cfRule>
    <cfRule type="colorScale" priority="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265" priority="531" operator="greaterThan">
      <formula>0</formula>
    </cfRule>
    <cfRule type="colorScale" priority="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264" priority="529" operator="greaterThan">
      <formula>0</formula>
    </cfRule>
    <cfRule type="colorScale" priority="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263" priority="527" operator="greaterThan">
      <formula>0</formula>
    </cfRule>
    <cfRule type="colorScale" priority="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262" priority="525" operator="greaterThan">
      <formula>0</formula>
    </cfRule>
    <cfRule type="colorScale" priority="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261" priority="523" operator="greaterThan">
      <formula>0</formula>
    </cfRule>
    <cfRule type="colorScale" priority="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60" priority="521" operator="greaterThan">
      <formula>0</formula>
    </cfRule>
    <cfRule type="colorScale" priority="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259" priority="519" operator="greaterThan">
      <formula>0</formula>
    </cfRule>
    <cfRule type="colorScale" priority="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58" priority="517" operator="greaterThan">
      <formula>0</formula>
    </cfRule>
    <cfRule type="colorScale" priority="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257" priority="515" operator="greaterThan">
      <formula>0</formula>
    </cfRule>
    <cfRule type="colorScale" priority="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256" priority="513" operator="greaterThan">
      <formula>0</formula>
    </cfRule>
    <cfRule type="colorScale" priority="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55" priority="511" operator="greaterThan">
      <formula>0</formula>
    </cfRule>
    <cfRule type="colorScale" priority="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254" priority="509" operator="greaterThan">
      <formula>0</formula>
    </cfRule>
    <cfRule type="colorScale" priority="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253" priority="507" operator="greaterThan">
      <formula>0</formula>
    </cfRule>
    <cfRule type="colorScale" priority="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252" priority="505" operator="greaterThan">
      <formula>0</formula>
    </cfRule>
    <cfRule type="colorScale" priority="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251" priority="503" operator="greaterThan">
      <formula>0</formula>
    </cfRule>
    <cfRule type="colorScale" priority="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250" priority="501" operator="greaterThan">
      <formula>0</formula>
    </cfRule>
    <cfRule type="colorScale" priority="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249" priority="499" operator="greaterThan">
      <formula>0</formula>
    </cfRule>
    <cfRule type="colorScale" priority="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248" priority="497" operator="greaterThan">
      <formula>0</formula>
    </cfRule>
    <cfRule type="colorScale" priority="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247" priority="495" operator="greaterThan">
      <formula>0</formula>
    </cfRule>
    <cfRule type="colorScale" priority="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246" priority="493" operator="greaterThan">
      <formula>0</formula>
    </cfRule>
    <cfRule type="colorScale" priority="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245" priority="491" operator="greaterThan">
      <formula>0</formula>
    </cfRule>
    <cfRule type="colorScale" priority="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44" priority="489" operator="greaterThan">
      <formula>0</formula>
    </cfRule>
    <cfRule type="colorScale" priority="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243" priority="487" operator="greaterThan">
      <formula>0</formula>
    </cfRule>
    <cfRule type="colorScale" priority="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42" priority="485" operator="greaterThan">
      <formula>0</formula>
    </cfRule>
    <cfRule type="colorScale" priority="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241" priority="483" operator="greaterThan">
      <formula>0</formula>
    </cfRule>
    <cfRule type="colorScale" priority="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240" priority="481" operator="greaterThan">
      <formula>0</formula>
    </cfRule>
    <cfRule type="colorScale" priority="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239" priority="479" operator="greaterThan">
      <formula>0</formula>
    </cfRule>
    <cfRule type="colorScale" priority="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38" priority="477" operator="greaterThan">
      <formula>0</formula>
    </cfRule>
    <cfRule type="colorScale" priority="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37" priority="475" operator="greaterThan">
      <formula>0</formula>
    </cfRule>
    <cfRule type="colorScale" priority="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36" priority="473" operator="greaterThan">
      <formula>0</formula>
    </cfRule>
    <cfRule type="colorScale" priority="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35" priority="471" operator="greaterThan">
      <formula>0</formula>
    </cfRule>
    <cfRule type="colorScale" priority="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34" priority="469" operator="greaterThan">
      <formula>0</formula>
    </cfRule>
    <cfRule type="colorScale" priority="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33" priority="467" operator="greaterThan">
      <formula>0</formula>
    </cfRule>
    <cfRule type="colorScale" priority="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32" priority="465" operator="greaterThan">
      <formula>0</formula>
    </cfRule>
    <cfRule type="colorScale" priority="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31" priority="463" operator="greaterThan">
      <formula>0</formula>
    </cfRule>
    <cfRule type="colorScale" priority="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30" priority="461" operator="greaterThan">
      <formula>0</formula>
    </cfRule>
    <cfRule type="colorScale" priority="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29" priority="459" operator="greaterThan">
      <formula>0</formula>
    </cfRule>
    <cfRule type="colorScale" priority="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28" priority="457" operator="greaterThan">
      <formula>0</formula>
    </cfRule>
    <cfRule type="colorScale" priority="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27" priority="455" operator="greaterThan">
      <formula>0</formula>
    </cfRule>
    <cfRule type="colorScale" priority="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26" priority="453" operator="greaterThan">
      <formula>0</formula>
    </cfRule>
    <cfRule type="colorScale" priority="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25" priority="451" operator="greaterThan">
      <formula>0</formula>
    </cfRule>
    <cfRule type="colorScale" priority="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24" priority="449" operator="greaterThan">
      <formula>0</formula>
    </cfRule>
    <cfRule type="colorScale" priority="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23" priority="447" operator="greaterThan">
      <formula>0</formula>
    </cfRule>
    <cfRule type="colorScale" priority="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22" priority="445" operator="greaterThan">
      <formula>0</formula>
    </cfRule>
    <cfRule type="colorScale" priority="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21" priority="443" operator="greaterThan">
      <formula>0</formula>
    </cfRule>
    <cfRule type="colorScale" priority="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20" priority="441" operator="greaterThan">
      <formula>0</formula>
    </cfRule>
    <cfRule type="colorScale" priority="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19" priority="439" operator="greaterThan">
      <formula>0</formula>
    </cfRule>
    <cfRule type="colorScale" priority="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18" priority="437" operator="greaterThan">
      <formula>0</formula>
    </cfRule>
    <cfRule type="colorScale" priority="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17" priority="435" operator="greaterThan">
      <formula>0</formula>
    </cfRule>
    <cfRule type="colorScale" priority="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16" priority="433" operator="greaterThan">
      <formula>0</formula>
    </cfRule>
    <cfRule type="colorScale" priority="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15" priority="431" operator="greaterThan">
      <formula>0</formula>
    </cfRule>
    <cfRule type="colorScale" priority="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14" priority="429" operator="greaterThan">
      <formula>0</formula>
    </cfRule>
    <cfRule type="colorScale" priority="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13" priority="427" operator="greaterThan">
      <formula>0</formula>
    </cfRule>
    <cfRule type="colorScale" priority="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12" priority="425" operator="greaterThan">
      <formula>0</formula>
    </cfRule>
    <cfRule type="colorScale" priority="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11" priority="423" operator="greaterThan">
      <formula>0</formula>
    </cfRule>
    <cfRule type="colorScale" priority="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10" priority="421" operator="greaterThan">
      <formula>0</formula>
    </cfRule>
    <cfRule type="colorScale" priority="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209" priority="419" operator="greaterThan">
      <formula>0</formula>
    </cfRule>
    <cfRule type="colorScale" priority="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08" priority="417" operator="greaterThan">
      <formula>0</formula>
    </cfRule>
    <cfRule type="colorScale" priority="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07" priority="415" operator="greaterThan">
      <formula>0</formula>
    </cfRule>
    <cfRule type="colorScale" priority="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06" priority="413" operator="greaterThan">
      <formula>0</formula>
    </cfRule>
    <cfRule type="colorScale" priority="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05" priority="411" operator="greaterThan">
      <formula>0</formula>
    </cfRule>
    <cfRule type="colorScale" priority="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04" priority="409" operator="greaterThan">
      <formula>0</formula>
    </cfRule>
    <cfRule type="colorScale" priority="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03" priority="407" operator="greaterThan">
      <formula>0</formula>
    </cfRule>
    <cfRule type="colorScale" priority="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02" priority="405" operator="greaterThan">
      <formula>0</formula>
    </cfRule>
    <cfRule type="colorScale" priority="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01" priority="403" operator="greaterThan">
      <formula>0</formula>
    </cfRule>
    <cfRule type="colorScale" priority="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00" priority="401" operator="greaterThan">
      <formula>0</formula>
    </cfRule>
    <cfRule type="colorScale" priority="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199" priority="399" operator="greaterThan">
      <formula>0</formula>
    </cfRule>
    <cfRule type="colorScale" priority="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98" priority="397" operator="greaterThan">
      <formula>0</formula>
    </cfRule>
    <cfRule type="colorScale" priority="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197" priority="395" operator="greaterThan">
      <formula>0</formula>
    </cfRule>
    <cfRule type="colorScale" priority="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96" priority="393" operator="greaterThan">
      <formula>0</formula>
    </cfRule>
    <cfRule type="colorScale" priority="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195" priority="391" operator="greaterThan">
      <formula>0</formula>
    </cfRule>
    <cfRule type="colorScale" priority="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194" priority="389" operator="greaterThan">
      <formula>0</formula>
    </cfRule>
    <cfRule type="colorScale" priority="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193" priority="387" operator="greaterThan">
      <formula>0</formula>
    </cfRule>
    <cfRule type="colorScale" priority="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192" priority="385" operator="greaterThan">
      <formula>0</formula>
    </cfRule>
    <cfRule type="colorScale" priority="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191" priority="383" operator="greaterThan">
      <formula>0</formula>
    </cfRule>
    <cfRule type="colorScale" priority="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190" priority="381" operator="greaterThan">
      <formula>0</formula>
    </cfRule>
    <cfRule type="colorScale" priority="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189" priority="379" operator="greaterThan">
      <formula>0</formula>
    </cfRule>
    <cfRule type="colorScale" priority="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188" priority="377" operator="greaterThan">
      <formula>0</formula>
    </cfRule>
    <cfRule type="colorScale" priority="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187" priority="375" operator="greaterThan">
      <formula>0</formula>
    </cfRule>
    <cfRule type="colorScale" priority="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186" priority="373" operator="greaterThan">
      <formula>0</formula>
    </cfRule>
    <cfRule type="colorScale" priority="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185" priority="371" operator="greaterThan">
      <formula>0</formula>
    </cfRule>
    <cfRule type="colorScale" priority="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184" priority="369" operator="greaterThan">
      <formula>0</formula>
    </cfRule>
    <cfRule type="colorScale" priority="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183" priority="367" operator="greaterThan">
      <formula>0</formula>
    </cfRule>
    <cfRule type="colorScale" priority="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82" priority="365" operator="greaterThan">
      <formula>0</formula>
    </cfRule>
    <cfRule type="colorScale" priority="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181" priority="363" operator="greaterThan">
      <formula>0</formula>
    </cfRule>
    <cfRule type="colorScale" priority="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180" priority="361" operator="greaterThan">
      <formula>0</formula>
    </cfRule>
    <cfRule type="colorScale" priority="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79" priority="359" operator="greaterThan">
      <formula>0</formula>
    </cfRule>
    <cfRule type="colorScale" priority="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178" priority="357" operator="greaterThan">
      <formula>0</formula>
    </cfRule>
    <cfRule type="colorScale" priority="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177" priority="355" operator="greaterThan">
      <formula>0</formula>
    </cfRule>
    <cfRule type="colorScale" priority="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176" priority="353" operator="greaterThan">
      <formula>0</formula>
    </cfRule>
    <cfRule type="colorScale" priority="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175" priority="351" operator="greaterThan">
      <formula>0</formula>
    </cfRule>
    <cfRule type="colorScale" priority="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174" priority="349" operator="greaterThan">
      <formula>0</formula>
    </cfRule>
    <cfRule type="colorScale" priority="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173" priority="347" operator="greaterThan">
      <formula>0</formula>
    </cfRule>
    <cfRule type="colorScale" priority="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172" priority="345" operator="greaterThan">
      <formula>0</formula>
    </cfRule>
    <cfRule type="colorScale" priority="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171" priority="343" operator="greaterThan">
      <formula>0</formula>
    </cfRule>
    <cfRule type="colorScale" priority="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170" priority="341" operator="greaterThan">
      <formula>0</formula>
    </cfRule>
    <cfRule type="colorScale" priority="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169" priority="339" operator="greaterThan">
      <formula>0</formula>
    </cfRule>
    <cfRule type="colorScale" priority="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68" priority="337" operator="greaterThan">
      <formula>0</formula>
    </cfRule>
    <cfRule type="colorScale" priority="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167" priority="335" operator="greaterThan">
      <formula>0</formula>
    </cfRule>
    <cfRule type="colorScale" priority="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66" priority="333" operator="greaterThan">
      <formula>0</formula>
    </cfRule>
    <cfRule type="colorScale" priority="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165" priority="331" operator="greaterThan">
      <formula>0</formula>
    </cfRule>
    <cfRule type="colorScale" priority="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164" priority="329" operator="greaterThan">
      <formula>0</formula>
    </cfRule>
    <cfRule type="colorScale" priority="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163" priority="327" operator="greaterThan">
      <formula>0</formula>
    </cfRule>
    <cfRule type="colorScale" priority="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162" priority="325" operator="greaterThan">
      <formula>0</formula>
    </cfRule>
    <cfRule type="colorScale" priority="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161" priority="323" operator="greaterThan">
      <formula>0</formula>
    </cfRule>
    <cfRule type="colorScale" priority="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160" priority="321" operator="greaterThan">
      <formula>0</formula>
    </cfRule>
    <cfRule type="colorScale" priority="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159" priority="319" operator="greaterThan">
      <formula>0</formula>
    </cfRule>
    <cfRule type="colorScale" priority="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158" priority="317" operator="greaterThan">
      <formula>0</formula>
    </cfRule>
    <cfRule type="colorScale" priority="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157" priority="315" operator="greaterThan">
      <formula>0</formula>
    </cfRule>
    <cfRule type="colorScale" priority="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156" priority="313" operator="greaterThan">
      <formula>0</formula>
    </cfRule>
    <cfRule type="colorScale" priority="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155" priority="311" operator="greaterThan">
      <formula>0</formula>
    </cfRule>
    <cfRule type="colorScale" priority="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154" priority="309" operator="greaterThan">
      <formula>0</formula>
    </cfRule>
    <cfRule type="colorScale" priority="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153" priority="307" operator="greaterThan">
      <formula>0</formula>
    </cfRule>
    <cfRule type="colorScale" priority="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52" priority="305" operator="greaterThan">
      <formula>0</formula>
    </cfRule>
    <cfRule type="colorScale" priority="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151" priority="303" operator="greaterThan">
      <formula>0</formula>
    </cfRule>
    <cfRule type="colorScale" priority="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150" priority="301" operator="greaterThan">
      <formula>0</formula>
    </cfRule>
    <cfRule type="colorScale" priority="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49" priority="299" operator="greaterThan">
      <formula>0</formula>
    </cfRule>
    <cfRule type="colorScale" priority="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148" priority="297" operator="greaterThan">
      <formula>0</formula>
    </cfRule>
    <cfRule type="colorScale" priority="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147" priority="295" operator="greaterThan">
      <formula>0</formula>
    </cfRule>
    <cfRule type="colorScale" priority="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146" priority="293" operator="greaterThan">
      <formula>0</formula>
    </cfRule>
    <cfRule type="colorScale" priority="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145" priority="291" operator="greaterThan">
      <formula>0</formula>
    </cfRule>
    <cfRule type="colorScale" priority="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144" priority="289" operator="greaterThan">
      <formula>0</formula>
    </cfRule>
    <cfRule type="colorScale" priority="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143" priority="287" operator="greaterThan">
      <formula>0</formula>
    </cfRule>
    <cfRule type="colorScale" priority="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142" priority="285" operator="greaterThan">
      <formula>0</formula>
    </cfRule>
    <cfRule type="colorScale" priority="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141" priority="283" operator="greaterThan">
      <formula>0</formula>
    </cfRule>
    <cfRule type="colorScale" priority="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140" priority="281" operator="greaterThan">
      <formula>0</formula>
    </cfRule>
    <cfRule type="colorScale" priority="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139" priority="279" operator="greaterThan">
      <formula>0</formula>
    </cfRule>
    <cfRule type="colorScale" priority="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38" priority="277" operator="greaterThan">
      <formula>0</formula>
    </cfRule>
    <cfRule type="colorScale" priority="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137" priority="275" operator="greaterThan">
      <formula>0</formula>
    </cfRule>
    <cfRule type="colorScale" priority="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36" priority="273" operator="greaterThan">
      <formula>0</formula>
    </cfRule>
    <cfRule type="colorScale" priority="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135" priority="271" operator="greaterThan">
      <formula>0</formula>
    </cfRule>
    <cfRule type="colorScale" priority="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134" priority="269" operator="greaterThan">
      <formula>0</formula>
    </cfRule>
    <cfRule type="colorScale" priority="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133" priority="267" operator="greaterThan">
      <formula>0</formula>
    </cfRule>
    <cfRule type="colorScale" priority="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132" priority="265" operator="greaterThan">
      <formula>0</formula>
    </cfRule>
    <cfRule type="colorScale" priority="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131" priority="263" operator="greaterThan">
      <formula>0</formula>
    </cfRule>
    <cfRule type="colorScale" priority="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130" priority="261" operator="greaterThan">
      <formula>0</formula>
    </cfRule>
    <cfRule type="colorScale" priority="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129" priority="259" operator="greaterThan">
      <formula>0</formula>
    </cfRule>
    <cfRule type="colorScale" priority="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128" priority="257" operator="greaterThan">
      <formula>0</formula>
    </cfRule>
    <cfRule type="colorScale" priority="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127" priority="255" operator="greaterThan">
      <formula>0</formula>
    </cfRule>
    <cfRule type="colorScale" priority="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126" priority="253" operator="greaterThan">
      <formula>0</formula>
    </cfRule>
    <cfRule type="colorScale" priority="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125" priority="251" operator="greaterThan">
      <formula>0</formula>
    </cfRule>
    <cfRule type="colorScale" priority="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124" priority="249" operator="greaterThan">
      <formula>0</formula>
    </cfRule>
    <cfRule type="colorScale" priority="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123" priority="247" operator="greaterThan">
      <formula>0</formula>
    </cfRule>
    <cfRule type="colorScale" priority="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22" priority="245" operator="greaterThan">
      <formula>0</formula>
    </cfRule>
    <cfRule type="colorScale" priority="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121" priority="243" operator="greaterThan">
      <formula>0</formula>
    </cfRule>
    <cfRule type="colorScale" priority="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120" priority="241" operator="greaterThan">
      <formula>0</formula>
    </cfRule>
    <cfRule type="colorScale" priority="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19" priority="239" operator="greaterThan">
      <formula>0</formula>
    </cfRule>
    <cfRule type="colorScale" priority="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118" priority="237" operator="greaterThan">
      <formula>0</formula>
    </cfRule>
    <cfRule type="colorScale" priority="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117" priority="235" operator="greaterThan">
      <formula>0</formula>
    </cfRule>
    <cfRule type="colorScale" priority="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116" priority="233" operator="greaterThan">
      <formula>0</formula>
    </cfRule>
    <cfRule type="colorScale" priority="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115" priority="231" operator="greaterThan">
      <formula>0</formula>
    </cfRule>
    <cfRule type="colorScale" priority="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114" priority="229" operator="greaterThan">
      <formula>0</formula>
    </cfRule>
    <cfRule type="colorScale" priority="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113" priority="227" operator="greaterThan">
      <formula>0</formula>
    </cfRule>
    <cfRule type="colorScale" priority="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112" priority="225" operator="greaterThan">
      <formula>0</formula>
    </cfRule>
    <cfRule type="colorScale" priority="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111" priority="223" operator="greaterThan">
      <formula>0</formula>
    </cfRule>
    <cfRule type="colorScale" priority="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110" priority="221" operator="greaterThan">
      <formula>0</formula>
    </cfRule>
    <cfRule type="colorScale" priority="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109" priority="219" operator="greaterThan">
      <formula>0</formula>
    </cfRule>
    <cfRule type="colorScale" priority="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08" priority="217" operator="greaterThan">
      <formula>0</formula>
    </cfRule>
    <cfRule type="colorScale" priority="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107" priority="215" operator="greaterThan">
      <formula>0</formula>
    </cfRule>
    <cfRule type="colorScale" priority="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06" priority="213" operator="greaterThan">
      <formula>0</formula>
    </cfRule>
    <cfRule type="colorScale" priority="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105" priority="211" operator="greaterThan">
      <formula>0</formula>
    </cfRule>
    <cfRule type="colorScale" priority="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104" priority="209" operator="greaterThan">
      <formula>0</formula>
    </cfRule>
    <cfRule type="colorScale" priority="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103" priority="207" operator="greaterThan">
      <formula>0</formula>
    </cfRule>
    <cfRule type="colorScale" priority="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102" priority="205" operator="greaterThan">
      <formula>0</formula>
    </cfRule>
    <cfRule type="colorScale" priority="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101" priority="203" operator="greaterThan">
      <formula>0</formula>
    </cfRule>
    <cfRule type="colorScale" priority="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100" priority="201" operator="greaterThan">
      <formula>0</formula>
    </cfRule>
    <cfRule type="colorScale" priority="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99" priority="199" operator="greaterThan">
      <formula>0</formula>
    </cfRule>
    <cfRule type="colorScale" priority="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98" priority="197" operator="greaterThan">
      <formula>0</formula>
    </cfRule>
    <cfRule type="colorScale" priority="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97" priority="195" operator="greaterThan">
      <formula>0</formula>
    </cfRule>
    <cfRule type="colorScale" priority="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96" priority="193" operator="greaterThan">
      <formula>0</formula>
    </cfRule>
    <cfRule type="colorScale" priority="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95" priority="191" operator="greaterThan">
      <formula>0</formula>
    </cfRule>
    <cfRule type="colorScale" priority="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94" priority="189" operator="greaterThan">
      <formula>0</formula>
    </cfRule>
    <cfRule type="colorScale" priority="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93" priority="187" operator="greaterThan">
      <formula>0</formula>
    </cfRule>
    <cfRule type="colorScale" priority="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92" priority="185" operator="greaterThan">
      <formula>0</formula>
    </cfRule>
    <cfRule type="colorScale" priority="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91" priority="183" operator="greaterThan">
      <formula>0</formula>
    </cfRule>
    <cfRule type="colorScale" priority="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90" priority="181" operator="greaterThan">
      <formula>0</formula>
    </cfRule>
    <cfRule type="colorScale" priority="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89" priority="179" operator="greaterThan">
      <formula>0</formula>
    </cfRule>
    <cfRule type="colorScale" priority="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88" priority="177" operator="greaterThan">
      <formula>0</formula>
    </cfRule>
    <cfRule type="colorScale" priority="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87" priority="175" operator="greaterThan">
      <formula>0</formula>
    </cfRule>
    <cfRule type="colorScale" priority="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86" priority="173" operator="greaterThan">
      <formula>0</formula>
    </cfRule>
    <cfRule type="colorScale" priority="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85" priority="171" operator="greaterThan">
      <formula>0</formula>
    </cfRule>
    <cfRule type="colorScale" priority="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84" priority="169" operator="greaterThan">
      <formula>0</formula>
    </cfRule>
    <cfRule type="colorScale" priority="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83" priority="167" operator="greaterThan">
      <formula>0</formula>
    </cfRule>
    <cfRule type="colorScale" priority="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82" priority="165" operator="greaterThan">
      <formula>0</formula>
    </cfRule>
    <cfRule type="colorScale" priority="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81" priority="163" operator="greaterThan">
      <formula>0</formula>
    </cfRule>
    <cfRule type="colorScale" priority="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80" priority="161" operator="greaterThan">
      <formula>0</formula>
    </cfRule>
    <cfRule type="colorScale" priority="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79" priority="159" operator="greaterThan">
      <formula>0</formula>
    </cfRule>
    <cfRule type="colorScale" priority="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78" priority="157" operator="greaterThan">
      <formula>0</formula>
    </cfRule>
    <cfRule type="colorScale" priority="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77" priority="155" operator="greaterThan">
      <formula>0</formula>
    </cfRule>
    <cfRule type="colorScale" priority="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76" priority="153" operator="greaterThan">
      <formula>0</formula>
    </cfRule>
    <cfRule type="colorScale" priority="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75" priority="151" operator="greaterThan">
      <formula>0</formula>
    </cfRule>
    <cfRule type="colorScale" priority="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74" priority="149" operator="greaterThan">
      <formula>0</formula>
    </cfRule>
    <cfRule type="colorScale" priority="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73" priority="147" operator="greaterThan">
      <formula>0</formula>
    </cfRule>
    <cfRule type="colorScale" priority="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72" priority="145" operator="greaterThan">
      <formula>0</formula>
    </cfRule>
    <cfRule type="colorScale" priority="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71" priority="143" operator="greaterThan">
      <formula>0</formula>
    </cfRule>
    <cfRule type="colorScale" priority="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70" priority="141" operator="greaterThan">
      <formula>0</formula>
    </cfRule>
    <cfRule type="colorScale" priority="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69" priority="139" operator="greaterThan">
      <formula>0</formula>
    </cfRule>
    <cfRule type="colorScale" priority="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68" priority="137" operator="greaterThan">
      <formula>0</formula>
    </cfRule>
    <cfRule type="colorScale" priority="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67" priority="135" operator="greaterThan">
      <formula>0</formula>
    </cfRule>
    <cfRule type="colorScale" priority="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66" priority="133" operator="greaterThan">
      <formula>0</formula>
    </cfRule>
    <cfRule type="colorScale" priority="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65" priority="131" operator="greaterThan">
      <formula>0</formula>
    </cfRule>
    <cfRule type="colorScale" priority="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64" priority="129" operator="greaterThan">
      <formula>0</formula>
    </cfRule>
    <cfRule type="colorScale" priority="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63" priority="127" operator="greaterThan">
      <formula>0</formula>
    </cfRule>
    <cfRule type="colorScale" priority="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62" priority="125" operator="greaterThan">
      <formula>0</formula>
    </cfRule>
    <cfRule type="colorScale" priority="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61" priority="123" operator="greaterThan">
      <formula>0</formula>
    </cfRule>
    <cfRule type="colorScale" priority="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60" priority="121" operator="greaterThan">
      <formula>0</formula>
    </cfRule>
    <cfRule type="colorScale" priority="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59" priority="119" operator="greaterThan">
      <formula>0</formula>
    </cfRule>
    <cfRule type="colorScale" priority="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58" priority="117" operator="greaterThan">
      <formula>0</formula>
    </cfRule>
    <cfRule type="colorScale" priority="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57" priority="115" operator="greaterThan">
      <formula>0</formula>
    </cfRule>
    <cfRule type="colorScale" priority="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56" priority="113" operator="greaterThan">
      <formula>0</formula>
    </cfRule>
    <cfRule type="colorScale" priority="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55" priority="111" operator="greaterThan">
      <formula>0</formula>
    </cfRule>
    <cfRule type="colorScale" priority="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54" priority="109" operator="greaterThan">
      <formula>0</formula>
    </cfRule>
    <cfRule type="colorScale" priority="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53" priority="107" operator="greaterThan">
      <formula>0</formula>
    </cfRule>
    <cfRule type="colorScale" priority="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52" priority="105" operator="greaterThan">
      <formula>0</formula>
    </cfRule>
    <cfRule type="colorScale" priority="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51" priority="103" operator="greaterThan">
      <formula>0</formula>
    </cfRule>
    <cfRule type="colorScale" priority="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50" priority="101" operator="greaterThan">
      <formula>0</formula>
    </cfRule>
    <cfRule type="colorScale" priority="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49" priority="99" operator="greaterThan">
      <formula>0</formula>
    </cfRule>
    <cfRule type="colorScale" priority="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8" priority="97" operator="greaterThan">
      <formula>0</formula>
    </cfRule>
    <cfRule type="colorScale" priority="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47" priority="95" operator="greaterThan">
      <formula>0</formula>
    </cfRule>
    <cfRule type="colorScale" priority="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6" priority="93" operator="greaterThan">
      <formula>0</formula>
    </cfRule>
    <cfRule type="colorScale" priority="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45" priority="91" operator="greaterThan">
      <formula>0</formula>
    </cfRule>
    <cfRule type="colorScale" priority="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44" priority="89" operator="greaterThan">
      <formula>0</formula>
    </cfRule>
    <cfRule type="colorScale" priority="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43" priority="87" operator="greaterThan">
      <formula>0</formula>
    </cfRule>
    <cfRule type="colorScale" priority="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42" priority="85" operator="greaterThan">
      <formula>0</formula>
    </cfRule>
    <cfRule type="colorScale" priority="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41" priority="83" operator="greaterThan">
      <formula>0</formula>
    </cfRule>
    <cfRule type="colorScale" priority="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40" priority="81" operator="greaterThan">
      <formula>0</formula>
    </cfRule>
    <cfRule type="colorScale" priority="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39" priority="79" operator="greaterThan">
      <formula>0</formula>
    </cfRule>
    <cfRule type="colorScale" priority="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38" priority="77" operator="greaterThan">
      <formula>0</formula>
    </cfRule>
    <cfRule type="colorScale" priority="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37" priority="75" operator="greaterThan">
      <formula>0</formula>
    </cfRule>
    <cfRule type="colorScale" priority="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36" priority="73" operator="greaterThan">
      <formula>0</formula>
    </cfRule>
    <cfRule type="colorScale" priority="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35" priority="71" operator="greaterThan">
      <formula>0</formula>
    </cfRule>
    <cfRule type="colorScale" priority="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34" priority="69" operator="greaterThan">
      <formula>0</formula>
    </cfRule>
    <cfRule type="colorScale" priority="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33" priority="67" operator="greaterThan">
      <formula>0</formula>
    </cfRule>
    <cfRule type="colorScale" priority="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32" priority="65" operator="greaterThan">
      <formula>0</formula>
    </cfRule>
    <cfRule type="colorScale" priority="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31" priority="63" operator="greaterThan">
      <formula>0</formula>
    </cfRule>
    <cfRule type="colorScale" priority="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30" priority="61" operator="greaterThan">
      <formula>0</formula>
    </cfRule>
    <cfRule type="colorScale" priority="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9" priority="59" operator="greaterThan">
      <formula>0</formula>
    </cfRule>
    <cfRule type="colorScale" priority="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8" priority="57" operator="greaterThan">
      <formula>0</formula>
    </cfRule>
    <cfRule type="colorScale" priority="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7" priority="55" operator="greaterThan">
      <formula>0</formula>
    </cfRule>
    <cfRule type="colorScale" priority="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6" priority="53" operator="greaterThan">
      <formula>0</formula>
    </cfRule>
    <cfRule type="colorScale" priority="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5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4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3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2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1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0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9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8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7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6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5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4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3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2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1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0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9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8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7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6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5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4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0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5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workbookViewId="0">
      <selection activeCell="V17" sqref="V17"/>
    </sheetView>
  </sheetViews>
  <sheetFormatPr defaultRowHeight="15" x14ac:dyDescent="0.25"/>
  <cols>
    <col min="2" max="2" width="11" customWidth="1"/>
    <col min="3" max="3" width="13.7109375" customWidth="1"/>
    <col min="4" max="4" width="14.5703125" customWidth="1"/>
  </cols>
  <sheetData>
    <row r="1" spans="1:18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x14ac:dyDescent="0.25">
      <c r="A2" s="25"/>
      <c r="B2" s="110"/>
      <c r="C2" s="116" t="s">
        <v>76</v>
      </c>
      <c r="D2" s="117">
        <f>'Rice Land Tract 1 without PLC'!I31</f>
        <v>7000</v>
      </c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25"/>
    </row>
    <row r="3" spans="1:18" ht="18.75" x14ac:dyDescent="0.3">
      <c r="A3" s="25"/>
      <c r="B3" s="111"/>
      <c r="C3" s="112" t="s">
        <v>72</v>
      </c>
      <c r="D3" s="112" t="s">
        <v>73</v>
      </c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25"/>
    </row>
    <row r="4" spans="1:18" ht="30" x14ac:dyDescent="0.25">
      <c r="A4" s="25"/>
      <c r="B4" s="113" t="s">
        <v>71</v>
      </c>
      <c r="C4" s="114" t="s">
        <v>74</v>
      </c>
      <c r="D4" s="114" t="s">
        <v>75</v>
      </c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25"/>
    </row>
    <row r="5" spans="1:18" x14ac:dyDescent="0.25">
      <c r="A5" s="25"/>
      <c r="B5" s="115">
        <f>'Rice Land Tract 1 without PLC'!D32</f>
        <v>10.25</v>
      </c>
      <c r="C5" s="115">
        <f>'Rice Land Tract 1 without PLC'!I32</f>
        <v>68.120000000000076</v>
      </c>
      <c r="D5" s="115">
        <f>'Rice Land Tract 1 without PLC'!F32</f>
        <v>20.607500000000073</v>
      </c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25"/>
    </row>
    <row r="6" spans="1:18" x14ac:dyDescent="0.25">
      <c r="A6" s="25"/>
      <c r="B6" s="115">
        <f>'Rice Land Tract 1 without PLC'!D33</f>
        <v>10.5</v>
      </c>
      <c r="C6" s="115">
        <f>'Rice Land Tract 1 without PLC'!I33</f>
        <v>80.370000000000076</v>
      </c>
      <c r="D6" s="115">
        <f>'Rice Land Tract 1 without PLC'!F33</f>
        <v>31.545000000000073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25"/>
    </row>
    <row r="7" spans="1:18" x14ac:dyDescent="0.25">
      <c r="A7" s="25"/>
      <c r="B7" s="115">
        <f>'Rice Land Tract 1 without PLC'!D34</f>
        <v>10.75</v>
      </c>
      <c r="C7" s="115">
        <f>'Rice Land Tract 1 without PLC'!I34</f>
        <v>92.620000000000076</v>
      </c>
      <c r="D7" s="115">
        <f>'Rice Land Tract 1 without PLC'!F34</f>
        <v>42.482500000000073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25"/>
    </row>
    <row r="8" spans="1:18" x14ac:dyDescent="0.25">
      <c r="A8" s="25"/>
      <c r="B8" s="115">
        <f>'Rice Land Tract 1 without PLC'!D35</f>
        <v>11</v>
      </c>
      <c r="C8" s="115">
        <f>'Rice Land Tract 1 without PLC'!I35</f>
        <v>104.87000000000008</v>
      </c>
      <c r="D8" s="115">
        <f>'Rice Land Tract 1 without PLC'!F35</f>
        <v>53.420000000000073</v>
      </c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25"/>
    </row>
    <row r="9" spans="1:18" x14ac:dyDescent="0.25">
      <c r="A9" s="25"/>
      <c r="B9" s="115">
        <f>'Rice Land Tract 1 without PLC'!D36</f>
        <v>11.25</v>
      </c>
      <c r="C9" s="115">
        <f>'Rice Land Tract 1 without PLC'!I36</f>
        <v>117.12000000000008</v>
      </c>
      <c r="D9" s="115">
        <f>'Rice Land Tract 1 without PLC'!F36</f>
        <v>64.357500000000073</v>
      </c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25"/>
    </row>
    <row r="10" spans="1:18" x14ac:dyDescent="0.25">
      <c r="A10" s="25"/>
      <c r="B10" s="115">
        <f>'Rice Land Tract 1 without PLC'!D37</f>
        <v>11.5</v>
      </c>
      <c r="C10" s="115">
        <f>'Rice Land Tract 1 without PLC'!I37</f>
        <v>129.37000000000006</v>
      </c>
      <c r="D10" s="115">
        <f>'Rice Land Tract 1 without PLC'!F37</f>
        <v>75.295000000000073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25"/>
    </row>
    <row r="11" spans="1:18" x14ac:dyDescent="0.25">
      <c r="A11" s="25"/>
      <c r="B11" s="115">
        <f>'Rice Land Tract 1 without PLC'!D38</f>
        <v>11.75</v>
      </c>
      <c r="C11" s="115">
        <f>'Rice Land Tract 1 without PLC'!I38</f>
        <v>141.62000000000006</v>
      </c>
      <c r="D11" s="115">
        <f>'Rice Land Tract 1 without PLC'!F38</f>
        <v>86.232500000000073</v>
      </c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25"/>
    </row>
    <row r="12" spans="1:18" x14ac:dyDescent="0.25">
      <c r="A12" s="25"/>
      <c r="B12" s="115">
        <f>'Rice Land Tract 1 without PLC'!D39</f>
        <v>12</v>
      </c>
      <c r="C12" s="115">
        <f>'Rice Land Tract 1 without PLC'!I39</f>
        <v>153.87000000000006</v>
      </c>
      <c r="D12" s="115">
        <f>'Rice Land Tract 1 without PLC'!F39</f>
        <v>97.170000000000073</v>
      </c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25"/>
    </row>
    <row r="13" spans="1:18" x14ac:dyDescent="0.25">
      <c r="A13" s="25"/>
      <c r="B13" s="115">
        <f>'Rice Land Tract 1 without PLC'!D40</f>
        <v>12.25</v>
      </c>
      <c r="C13" s="115">
        <f>'Rice Land Tract 1 without PLC'!I40</f>
        <v>166.12000000000006</v>
      </c>
      <c r="D13" s="115">
        <f>'Rice Land Tract 1 without PLC'!F40</f>
        <v>108.10750000000007</v>
      </c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25"/>
    </row>
    <row r="14" spans="1:18" x14ac:dyDescent="0.25">
      <c r="A14" s="25"/>
      <c r="B14" s="115">
        <f>'Rice Land Tract 1 without PLC'!D41</f>
        <v>12.5</v>
      </c>
      <c r="C14" s="115">
        <f>'Rice Land Tract 1 without PLC'!I41</f>
        <v>178.37000000000006</v>
      </c>
      <c r="D14" s="115">
        <f>'Rice Land Tract 1 without PLC'!F41</f>
        <v>119.04500000000007</v>
      </c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25"/>
    </row>
    <row r="15" spans="1:18" x14ac:dyDescent="0.25">
      <c r="A15" s="25"/>
      <c r="B15" s="115">
        <f>'Rice Land Tract 1 without PLC'!D42</f>
        <v>12.75</v>
      </c>
      <c r="C15" s="115">
        <f>'Rice Land Tract 1 without PLC'!I42</f>
        <v>190.62000000000006</v>
      </c>
      <c r="D15" s="115">
        <f>'Rice Land Tract 1 without PLC'!F42</f>
        <v>129.98250000000007</v>
      </c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25"/>
    </row>
    <row r="16" spans="1:18" x14ac:dyDescent="0.25">
      <c r="A16" s="25"/>
      <c r="B16" s="115">
        <f>'Rice Land Tract 1 without PLC'!D43</f>
        <v>13</v>
      </c>
      <c r="C16" s="115">
        <f>'Rice Land Tract 1 without PLC'!I43</f>
        <v>202.87000000000006</v>
      </c>
      <c r="D16" s="115">
        <f>'Rice Land Tract 1 without PLC'!F43</f>
        <v>140.92000000000007</v>
      </c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25"/>
    </row>
    <row r="17" spans="1:18" x14ac:dyDescent="0.25">
      <c r="A17" s="25"/>
      <c r="B17" s="115">
        <f>'Rice Land Tract 1 without PLC'!D44</f>
        <v>13.25</v>
      </c>
      <c r="C17" s="115">
        <f>'Rice Land Tract 1 without PLC'!I44</f>
        <v>215.12000000000006</v>
      </c>
      <c r="D17" s="115">
        <f>'Rice Land Tract 1 without PLC'!F44</f>
        <v>151.85750000000007</v>
      </c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25"/>
    </row>
    <row r="18" spans="1:18" x14ac:dyDescent="0.25">
      <c r="A18" s="25"/>
      <c r="B18" s="115">
        <f>'Rice Land Tract 1 without PLC'!D45</f>
        <v>13.5</v>
      </c>
      <c r="C18" s="115">
        <f>'Rice Land Tract 1 without PLC'!I45</f>
        <v>227.37000000000006</v>
      </c>
      <c r="D18" s="115">
        <f>'Rice Land Tract 1 without PLC'!F45</f>
        <v>162.79500000000007</v>
      </c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25"/>
    </row>
    <row r="19" spans="1:18" x14ac:dyDescent="0.25">
      <c r="A19" s="25"/>
      <c r="B19" s="115">
        <f>'Rice Land Tract 1 without PLC'!D46</f>
        <v>13.75</v>
      </c>
      <c r="C19" s="115">
        <f>'Rice Land Tract 1 without PLC'!I46</f>
        <v>239.62000000000006</v>
      </c>
      <c r="D19" s="115">
        <f>'Rice Land Tract 1 without PLC'!F46</f>
        <v>173.73250000000007</v>
      </c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25"/>
    </row>
    <row r="20" spans="1:18" x14ac:dyDescent="0.25">
      <c r="A20" s="25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25"/>
    </row>
    <row r="21" spans="1:18" x14ac:dyDescent="0.25">
      <c r="A21" s="25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25"/>
    </row>
    <row r="22" spans="1:18" x14ac:dyDescent="0.25">
      <c r="A22" s="25"/>
      <c r="B22" s="110" t="s">
        <v>77</v>
      </c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25"/>
    </row>
    <row r="23" spans="1:18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5" spans="1:18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8" x14ac:dyDescent="0.25">
      <c r="A26" s="25"/>
      <c r="B26" s="110"/>
      <c r="C26" s="116" t="s">
        <v>78</v>
      </c>
      <c r="D26" s="118">
        <f>'Rice Land Tract 1 without PLC'!D39</f>
        <v>12</v>
      </c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25"/>
    </row>
    <row r="27" spans="1:18" ht="18.75" x14ac:dyDescent="0.3">
      <c r="A27" s="25"/>
      <c r="B27" s="111"/>
      <c r="C27" s="112" t="s">
        <v>72</v>
      </c>
      <c r="D27" s="112" t="s">
        <v>73</v>
      </c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25"/>
    </row>
    <row r="28" spans="1:18" ht="30" x14ac:dyDescent="0.25">
      <c r="A28" s="25"/>
      <c r="B28" s="113" t="s">
        <v>79</v>
      </c>
      <c r="C28" s="114" t="s">
        <v>74</v>
      </c>
      <c r="D28" s="114" t="s">
        <v>75</v>
      </c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25"/>
    </row>
    <row r="29" spans="1:18" x14ac:dyDescent="0.25">
      <c r="A29" s="25"/>
      <c r="B29" s="119">
        <f>'Rice Land Tract 1 without PLC'!E31</f>
        <v>6000</v>
      </c>
      <c r="C29" s="115">
        <f>'Rice Land Tract 1 without PLC'!E39</f>
        <v>78.270000000000067</v>
      </c>
      <c r="D29" s="115">
        <f>'Rice Land Tract 1 without PLC'!E60</f>
        <v>147.72999999999999</v>
      </c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25"/>
    </row>
    <row r="30" spans="1:18" x14ac:dyDescent="0.25">
      <c r="A30" s="25"/>
      <c r="B30" s="119">
        <f>'Rice Land Tract 1 without PLC'!F31</f>
        <v>6250</v>
      </c>
      <c r="C30" s="115">
        <f>'Rice Land Tract 1 without PLC'!F39</f>
        <v>97.170000000000073</v>
      </c>
      <c r="D30" s="115">
        <f>'Rice Land Tract 1 without PLC'!F60</f>
        <v>155.82999999999998</v>
      </c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25"/>
    </row>
    <row r="31" spans="1:18" x14ac:dyDescent="0.25">
      <c r="A31" s="25"/>
      <c r="B31" s="119">
        <f>'Rice Land Tract 1 without PLC'!G31</f>
        <v>6500</v>
      </c>
      <c r="C31" s="115">
        <f>'Rice Land Tract 1 without PLC'!G39</f>
        <v>116.07000000000008</v>
      </c>
      <c r="D31" s="115">
        <f>'Rice Land Tract 1 without PLC'!G60</f>
        <v>163.92999999999998</v>
      </c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25"/>
    </row>
    <row r="32" spans="1:18" x14ac:dyDescent="0.25">
      <c r="A32" s="25"/>
      <c r="B32" s="119">
        <f>'Rice Land Tract 1 without PLC'!H31</f>
        <v>6750</v>
      </c>
      <c r="C32" s="115">
        <f>'Rice Land Tract 1 without PLC'!H39</f>
        <v>134.97000000000008</v>
      </c>
      <c r="D32" s="115">
        <f>'Rice Land Tract 1 without PLC'!H60</f>
        <v>172.02999999999997</v>
      </c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25"/>
    </row>
    <row r="33" spans="1:18" x14ac:dyDescent="0.25">
      <c r="A33" s="25"/>
      <c r="B33" s="119">
        <f>'Rice Land Tract 1 without PLC'!I31</f>
        <v>7000</v>
      </c>
      <c r="C33" s="115">
        <f>'Rice Land Tract 1 without PLC'!I39</f>
        <v>153.87000000000006</v>
      </c>
      <c r="D33" s="115">
        <f>'Rice Land Tract 1 without PLC'!I60</f>
        <v>180.13</v>
      </c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25"/>
    </row>
    <row r="34" spans="1:18" x14ac:dyDescent="0.25">
      <c r="A34" s="25"/>
      <c r="B34" s="119">
        <f>'Rice Land Tract 1 without PLC'!J31</f>
        <v>7250</v>
      </c>
      <c r="C34" s="115">
        <f>'Rice Land Tract 1 without PLC'!J39</f>
        <v>172.77000000000007</v>
      </c>
      <c r="D34" s="115">
        <f>'Rice Land Tract 1 without PLC'!J60</f>
        <v>188.23</v>
      </c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25"/>
    </row>
    <row r="35" spans="1:18" x14ac:dyDescent="0.25">
      <c r="A35" s="25"/>
      <c r="B35" s="119">
        <f>'Rice Land Tract 1 without PLC'!K31</f>
        <v>7500</v>
      </c>
      <c r="C35" s="115">
        <f>'Rice Land Tract 1 without PLC'!K39</f>
        <v>191.67000000000007</v>
      </c>
      <c r="D35" s="115">
        <f>'Rice Land Tract 1 without PLC'!K60</f>
        <v>196.32999999999998</v>
      </c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25"/>
    </row>
    <row r="36" spans="1:18" x14ac:dyDescent="0.25">
      <c r="A36" s="25"/>
      <c r="B36" s="119">
        <f>'Rice Land Tract 1 without PLC'!L31</f>
        <v>7750</v>
      </c>
      <c r="C36" s="115">
        <f>'Rice Land Tract 1 without PLC'!L39</f>
        <v>210.57000000000008</v>
      </c>
      <c r="D36" s="115">
        <f>'Rice Land Tract 1 without PLC'!L60</f>
        <v>204.42999999999998</v>
      </c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25"/>
    </row>
    <row r="37" spans="1:18" x14ac:dyDescent="0.25">
      <c r="A37" s="25"/>
      <c r="B37" s="119">
        <f>'Rice Land Tract 1 without PLC'!M31</f>
        <v>8000</v>
      </c>
      <c r="C37" s="115">
        <f>'Rice Land Tract 1 without PLC'!M39</f>
        <v>229.47000000000008</v>
      </c>
      <c r="D37" s="115">
        <f>'Rice Land Tract 1 without PLC'!M60</f>
        <v>212.52999999999997</v>
      </c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25"/>
    </row>
    <row r="38" spans="1:18" x14ac:dyDescent="0.25">
      <c r="A38" s="25"/>
      <c r="B38" s="120"/>
      <c r="C38" s="121"/>
      <c r="D38" s="121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25"/>
    </row>
    <row r="39" spans="1:18" x14ac:dyDescent="0.25">
      <c r="A39" s="25"/>
      <c r="B39" s="120"/>
      <c r="C39" s="121"/>
      <c r="D39" s="121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25"/>
    </row>
    <row r="40" spans="1:18" x14ac:dyDescent="0.25">
      <c r="A40" s="25"/>
      <c r="B40" s="120"/>
      <c r="C40" s="121"/>
      <c r="D40" s="121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25"/>
    </row>
    <row r="41" spans="1:18" x14ac:dyDescent="0.25">
      <c r="A41" s="25"/>
      <c r="B41" s="120"/>
      <c r="C41" s="121"/>
      <c r="D41" s="121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25"/>
    </row>
    <row r="42" spans="1:18" x14ac:dyDescent="0.25">
      <c r="A42" s="25"/>
      <c r="B42" s="120"/>
      <c r="C42" s="121"/>
      <c r="D42" s="121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25"/>
    </row>
    <row r="43" spans="1:18" x14ac:dyDescent="0.25">
      <c r="A43" s="25"/>
      <c r="B43" s="120"/>
      <c r="C43" s="121"/>
      <c r="D43" s="121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25"/>
    </row>
    <row r="44" spans="1:18" x14ac:dyDescent="0.25">
      <c r="A44" s="25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25"/>
    </row>
    <row r="45" spans="1:18" x14ac:dyDescent="0.25">
      <c r="A45" s="25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25"/>
    </row>
    <row r="46" spans="1:18" x14ac:dyDescent="0.25">
      <c r="A46" s="25"/>
      <c r="B46" s="110" t="s">
        <v>77</v>
      </c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25"/>
    </row>
    <row r="47" spans="1:18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Rice Land Tract 1 with PLC</vt:lpstr>
      <vt:lpstr>Returns Graph at Base Yield-1 </vt:lpstr>
      <vt:lpstr>Rice Land Tract 1 without PLC</vt:lpstr>
      <vt:lpstr>Returns Graph at base Yield-2</vt:lpstr>
      <vt:lpstr>'Rice Land Tract 1 with PLC'!Print_Area</vt:lpstr>
      <vt:lpstr>'Rice Land Tract 1 without PLC'!Print_Area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msalassi</dc:creator>
  <cp:lastModifiedBy>Brian M Hilbun</cp:lastModifiedBy>
  <cp:lastPrinted>2016-11-14T13:38:50Z</cp:lastPrinted>
  <dcterms:created xsi:type="dcterms:W3CDTF">2012-04-19T17:26:15Z</dcterms:created>
  <dcterms:modified xsi:type="dcterms:W3CDTF">2019-12-18T19:23:07Z</dcterms:modified>
</cp:coreProperties>
</file>